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厨二病TRPGワールドテイカー\シート\"/>
    </mc:Choice>
  </mc:AlternateContent>
  <xr:revisionPtr revIDLastSave="0" documentId="13_ncr:1_{3DECDCE0-0E25-40D2-8EE4-0DA9DAD0AE5C}" xr6:coauthVersionLast="47" xr6:coauthVersionMax="47" xr10:uidLastSave="{00000000-0000-0000-0000-000000000000}"/>
  <bookViews>
    <workbookView xWindow="-120" yWindow="-120" windowWidth="29040" windowHeight="15840" tabRatio="724" firstSheet="1" activeTab="1" xr2:uid="{3FAA22C9-D29D-4617-9302-E74FF8E8A891}"/>
  </bookViews>
  <sheets>
    <sheet name="リスト" sheetId="1" state="hidden" r:id="rId1"/>
    <sheet name="Sheet" sheetId="4" r:id="rId2"/>
    <sheet name="エネミー進行表" sheetId="5" r:id="rId3"/>
  </sheets>
  <externalReferences>
    <externalReference r:id="rId4"/>
  </externalReferences>
  <definedNames>
    <definedName name="_xlnm.Print_Area" localSheetId="1">Sheet!$A$1:$U$27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4" l="1"/>
  <c r="DG9" i="4"/>
  <c r="CL9" i="4"/>
  <c r="BQ9" i="4"/>
  <c r="AV9" i="4"/>
  <c r="AA9" i="4"/>
  <c r="F9" i="4"/>
  <c r="DJ19" i="4"/>
  <c r="DJ17" i="4"/>
  <c r="DJ15" i="4"/>
  <c r="CO19" i="4"/>
  <c r="CO17" i="4"/>
  <c r="CO15" i="4"/>
  <c r="BT19" i="4"/>
  <c r="BT17" i="4"/>
  <c r="BT15" i="4"/>
  <c r="AY19" i="4"/>
  <c r="AY17" i="4"/>
  <c r="AY15" i="4"/>
  <c r="AD19" i="4"/>
  <c r="AD17" i="4"/>
  <c r="AD15" i="4"/>
  <c r="I19" i="4"/>
  <c r="I17" i="4"/>
  <c r="K73" i="1"/>
  <c r="K72" i="1"/>
  <c r="B72" i="1"/>
  <c r="K71" i="1"/>
  <c r="B71" i="1"/>
  <c r="K70" i="1"/>
  <c r="B70" i="1"/>
  <c r="K69" i="1"/>
  <c r="B69" i="1"/>
  <c r="K68" i="1"/>
  <c r="B68" i="1"/>
  <c r="K67" i="1"/>
  <c r="B67" i="1"/>
  <c r="K66" i="1"/>
  <c r="B66" i="1"/>
  <c r="K65" i="1"/>
  <c r="B65" i="1"/>
  <c r="K64" i="1"/>
  <c r="B64" i="1"/>
  <c r="K63" i="1"/>
  <c r="B63" i="1"/>
  <c r="K62" i="1"/>
  <c r="B62" i="1"/>
  <c r="K61" i="1"/>
  <c r="B61" i="1"/>
  <c r="K60" i="1"/>
  <c r="B60" i="1"/>
  <c r="K59" i="1"/>
  <c r="B59" i="1"/>
  <c r="K58" i="1"/>
  <c r="B58" i="1"/>
  <c r="K57" i="1"/>
  <c r="B57" i="1"/>
  <c r="K56" i="1"/>
  <c r="B56" i="1"/>
  <c r="K55" i="1"/>
  <c r="B55" i="1"/>
  <c r="K54" i="1"/>
  <c r="B54" i="1"/>
  <c r="K53" i="1"/>
  <c r="B53" i="1"/>
  <c r="K52" i="1"/>
  <c r="B52" i="1"/>
  <c r="K51" i="1"/>
  <c r="B51" i="1"/>
  <c r="K50" i="1"/>
  <c r="B50" i="1"/>
  <c r="K49" i="1"/>
  <c r="B49" i="1"/>
  <c r="K48" i="1"/>
  <c r="B48" i="1"/>
  <c r="K47" i="1"/>
  <c r="B47" i="1"/>
  <c r="K46" i="1"/>
  <c r="B46" i="1"/>
  <c r="K45" i="1"/>
  <c r="B45" i="1"/>
  <c r="K44" i="1"/>
  <c r="B44" i="1"/>
  <c r="K43" i="1"/>
  <c r="B43" i="1"/>
  <c r="K42" i="1"/>
  <c r="B42" i="1"/>
  <c r="K41" i="1"/>
  <c r="B41" i="1"/>
  <c r="K40" i="1"/>
  <c r="B40" i="1"/>
  <c r="K39" i="1"/>
  <c r="B39" i="1"/>
  <c r="K38" i="1"/>
  <c r="B38" i="1"/>
  <c r="K37" i="1"/>
  <c r="B37" i="1"/>
  <c r="K36" i="1"/>
  <c r="B36" i="1"/>
  <c r="K35" i="1"/>
  <c r="B35" i="1"/>
  <c r="K34" i="1"/>
  <c r="B34" i="1"/>
  <c r="K33" i="1"/>
  <c r="B33" i="1"/>
  <c r="K32" i="1"/>
  <c r="B32" i="1"/>
  <c r="K31" i="1"/>
  <c r="B31" i="1"/>
  <c r="K30" i="1"/>
  <c r="B30" i="1"/>
  <c r="K29" i="1"/>
  <c r="B29" i="1"/>
  <c r="K28" i="1"/>
  <c r="B28" i="1"/>
  <c r="K27" i="1"/>
  <c r="B27" i="1"/>
  <c r="K26" i="1"/>
  <c r="B26" i="1"/>
  <c r="K25" i="1"/>
  <c r="B25" i="1"/>
  <c r="K24" i="1"/>
  <c r="B24" i="1"/>
  <c r="K23" i="1"/>
  <c r="B23" i="1"/>
  <c r="K22" i="1"/>
  <c r="B22" i="1"/>
  <c r="K21" i="1"/>
  <c r="B21" i="1"/>
  <c r="K20" i="1"/>
  <c r="B20" i="1"/>
  <c r="K19" i="1"/>
  <c r="B19" i="1"/>
  <c r="K18" i="1"/>
  <c r="B18" i="1"/>
  <c r="K17" i="1"/>
  <c r="B17" i="1"/>
  <c r="K16" i="1"/>
  <c r="B16" i="1"/>
  <c r="K15" i="1"/>
  <c r="B15" i="1"/>
  <c r="K14" i="1"/>
  <c r="B14" i="1"/>
  <c r="K13" i="1"/>
  <c r="B13" i="1"/>
  <c r="K12" i="1"/>
  <c r="B12" i="1"/>
  <c r="K11" i="1"/>
  <c r="B11" i="1"/>
  <c r="K10" i="1"/>
  <c r="B10" i="1"/>
  <c r="K9" i="1"/>
  <c r="B9" i="1"/>
  <c r="K8" i="1"/>
  <c r="B8" i="1"/>
  <c r="K7" i="1"/>
  <c r="B7" i="1"/>
  <c r="AD6" i="1"/>
  <c r="AD7" i="1" s="1"/>
  <c r="AD8" i="1" s="1"/>
  <c r="AD9" i="1" s="1"/>
  <c r="AD10" i="1" s="1"/>
  <c r="AD11" i="1" s="1"/>
  <c r="AD12" i="1" s="1"/>
  <c r="AD13" i="1" s="1"/>
  <c r="AD14" i="1" s="1"/>
  <c r="AD15" i="1" s="1"/>
  <c r="AD16" i="1" s="1"/>
  <c r="AD17" i="1" s="1"/>
  <c r="AD18" i="1" s="1"/>
  <c r="AD19" i="1" s="1"/>
  <c r="AD20" i="1" s="1"/>
  <c r="AD21" i="1" s="1"/>
  <c r="AD22" i="1" s="1"/>
  <c r="AD23" i="1" s="1"/>
  <c r="K6" i="1"/>
  <c r="B6" i="1"/>
  <c r="AD5" i="1"/>
  <c r="AB5" i="1"/>
  <c r="AB6" i="1" s="1"/>
  <c r="AB7" i="1" s="1"/>
  <c r="AB8" i="1" s="1"/>
  <c r="AB9" i="1" s="1"/>
  <c r="AB10" i="1" s="1"/>
  <c r="AB11" i="1" s="1"/>
  <c r="AB12" i="1" s="1"/>
  <c r="AB13" i="1" s="1"/>
  <c r="AB14" i="1" s="1"/>
  <c r="AB15" i="1" s="1"/>
  <c r="AB16" i="1" s="1"/>
  <c r="AB17" i="1" s="1"/>
  <c r="AB18" i="1" s="1"/>
  <c r="AB19" i="1" s="1"/>
  <c r="AB20" i="1" s="1"/>
  <c r="AB21" i="1" s="1"/>
  <c r="AB22" i="1" s="1"/>
  <c r="AB23" i="1" s="1"/>
  <c r="K5" i="1"/>
  <c r="B5" i="1"/>
  <c r="K4" i="1"/>
  <c r="B4" i="1"/>
  <c r="K3" i="1"/>
  <c r="B3" i="1"/>
  <c r="DI13" i="4" l="1"/>
  <c r="CN13" i="4"/>
  <c r="BS13" i="4"/>
  <c r="AX13" i="4"/>
  <c r="AC13" i="4"/>
  <c r="H13" i="4"/>
  <c r="I36" i="5" l="1"/>
  <c r="I35" i="5"/>
  <c r="I34" i="5"/>
  <c r="I29" i="5"/>
  <c r="I28" i="5"/>
  <c r="I27" i="5"/>
  <c r="I22" i="5"/>
  <c r="I21" i="5"/>
  <c r="I20" i="5"/>
  <c r="I15" i="5"/>
  <c r="O22" i="4"/>
  <c r="I14" i="5"/>
  <c r="H12" i="4"/>
  <c r="I9" i="5"/>
  <c r="I6" i="5"/>
  <c r="G10" i="5" s="1"/>
  <c r="I7" i="5" s="1"/>
  <c r="I5" i="5"/>
  <c r="I13" i="5"/>
  <c r="DF15" i="4" l="1"/>
  <c r="CK15" i="4"/>
  <c r="BP15" i="4"/>
  <c r="AU15" i="4"/>
  <c r="Z15" i="4"/>
  <c r="E15" i="4"/>
  <c r="AC12" i="4" l="1"/>
  <c r="AX12" i="4"/>
  <c r="BS12" i="4"/>
  <c r="CN12" i="4"/>
  <c r="DI12" i="4"/>
  <c r="C60" i="4" l="1"/>
  <c r="C34" i="4"/>
  <c r="E19" i="4"/>
  <c r="G6" i="4"/>
  <c r="P6" i="4" s="1"/>
  <c r="DT54" i="4"/>
  <c r="DR54" i="4"/>
  <c r="DP54" i="4"/>
  <c r="DN54" i="4"/>
  <c r="DL54" i="4"/>
  <c r="DJ54" i="4"/>
  <c r="DH54" i="4"/>
  <c r="DF54" i="4"/>
  <c r="DD54" i="4"/>
  <c r="DT49" i="4"/>
  <c r="DR49" i="4"/>
  <c r="DP49" i="4"/>
  <c r="DN49" i="4"/>
  <c r="DL49" i="4"/>
  <c r="DJ49" i="4"/>
  <c r="DH49" i="4"/>
  <c r="DF49" i="4"/>
  <c r="DD49" i="4"/>
  <c r="DT44" i="4"/>
  <c r="DR44" i="4"/>
  <c r="DP44" i="4"/>
  <c r="DN44" i="4"/>
  <c r="DL44" i="4"/>
  <c r="DJ44" i="4"/>
  <c r="DH44" i="4"/>
  <c r="DF44" i="4"/>
  <c r="DD44" i="4"/>
  <c r="DT39" i="4"/>
  <c r="DR39" i="4"/>
  <c r="DP39" i="4"/>
  <c r="DN39" i="4"/>
  <c r="DL39" i="4"/>
  <c r="DJ39" i="4"/>
  <c r="DH39" i="4"/>
  <c r="DF39" i="4"/>
  <c r="DD39" i="4"/>
  <c r="DT34" i="4"/>
  <c r="DR34" i="4"/>
  <c r="DP34" i="4"/>
  <c r="DN34" i="4"/>
  <c r="DL34" i="4"/>
  <c r="DJ34" i="4"/>
  <c r="DH34" i="4"/>
  <c r="DF34" i="4"/>
  <c r="DD34" i="4"/>
  <c r="CY54" i="4"/>
  <c r="CW54" i="4"/>
  <c r="CU54" i="4"/>
  <c r="CS54" i="4"/>
  <c r="CQ54" i="4"/>
  <c r="CO54" i="4"/>
  <c r="CM54" i="4"/>
  <c r="CK54" i="4"/>
  <c r="CI54" i="4"/>
  <c r="CY49" i="4"/>
  <c r="CW49" i="4"/>
  <c r="CU49" i="4"/>
  <c r="CS49" i="4"/>
  <c r="CQ49" i="4"/>
  <c r="CO49" i="4"/>
  <c r="CM49" i="4"/>
  <c r="CK49" i="4"/>
  <c r="CI49" i="4"/>
  <c r="CY44" i="4"/>
  <c r="CW44" i="4"/>
  <c r="CU44" i="4"/>
  <c r="CS44" i="4"/>
  <c r="CQ44" i="4"/>
  <c r="CO44" i="4"/>
  <c r="CM44" i="4"/>
  <c r="CK44" i="4"/>
  <c r="CI44" i="4"/>
  <c r="CY39" i="4"/>
  <c r="CW39" i="4"/>
  <c r="CU39" i="4"/>
  <c r="CS39" i="4"/>
  <c r="CQ39" i="4"/>
  <c r="CO39" i="4"/>
  <c r="CM39" i="4"/>
  <c r="CK39" i="4"/>
  <c r="CI39" i="4"/>
  <c r="CY34" i="4"/>
  <c r="CW34" i="4"/>
  <c r="CU34" i="4"/>
  <c r="CS34" i="4"/>
  <c r="CQ34" i="4"/>
  <c r="CO34" i="4"/>
  <c r="CM34" i="4"/>
  <c r="CK34" i="4"/>
  <c r="CI34" i="4"/>
  <c r="CD54" i="4"/>
  <c r="CB54" i="4"/>
  <c r="BZ54" i="4"/>
  <c r="BX54" i="4"/>
  <c r="BV54" i="4"/>
  <c r="BT54" i="4"/>
  <c r="BR54" i="4"/>
  <c r="BP54" i="4"/>
  <c r="BN54" i="4"/>
  <c r="CD49" i="4"/>
  <c r="CB49" i="4"/>
  <c r="BZ49" i="4"/>
  <c r="BX49" i="4"/>
  <c r="BV49" i="4"/>
  <c r="BT49" i="4"/>
  <c r="BR49" i="4"/>
  <c r="BP49" i="4"/>
  <c r="BN49" i="4"/>
  <c r="CD44" i="4"/>
  <c r="CB44" i="4"/>
  <c r="BZ44" i="4"/>
  <c r="BX44" i="4"/>
  <c r="BV44" i="4"/>
  <c r="BT44" i="4"/>
  <c r="BR44" i="4"/>
  <c r="BP44" i="4"/>
  <c r="BN44" i="4"/>
  <c r="CD39" i="4"/>
  <c r="CB39" i="4"/>
  <c r="BZ39" i="4"/>
  <c r="BX39" i="4"/>
  <c r="BV39" i="4"/>
  <c r="BT39" i="4"/>
  <c r="BR39" i="4"/>
  <c r="BP39" i="4"/>
  <c r="BN39" i="4"/>
  <c r="CD34" i="4"/>
  <c r="CB34" i="4"/>
  <c r="BZ34" i="4"/>
  <c r="BX34" i="4"/>
  <c r="BV34" i="4"/>
  <c r="BT34" i="4"/>
  <c r="BR34" i="4"/>
  <c r="BP34" i="4"/>
  <c r="BN34" i="4"/>
  <c r="BI54" i="4"/>
  <c r="BG54" i="4"/>
  <c r="BE54" i="4"/>
  <c r="BC54" i="4"/>
  <c r="BA54" i="4"/>
  <c r="AY54" i="4"/>
  <c r="AW54" i="4"/>
  <c r="AU54" i="4"/>
  <c r="AS54" i="4"/>
  <c r="BI49" i="4"/>
  <c r="BG49" i="4"/>
  <c r="BE49" i="4"/>
  <c r="BC49" i="4"/>
  <c r="BA49" i="4"/>
  <c r="AY49" i="4"/>
  <c r="AW49" i="4"/>
  <c r="AU49" i="4"/>
  <c r="AS49" i="4"/>
  <c r="BI44" i="4"/>
  <c r="BG44" i="4"/>
  <c r="BE44" i="4"/>
  <c r="BC44" i="4"/>
  <c r="BA44" i="4"/>
  <c r="AY44" i="4"/>
  <c r="AW44" i="4"/>
  <c r="AU44" i="4"/>
  <c r="AS44" i="4"/>
  <c r="BI39" i="4"/>
  <c r="BG39" i="4"/>
  <c r="BE39" i="4"/>
  <c r="BC39" i="4"/>
  <c r="BA39" i="4"/>
  <c r="AY39" i="4"/>
  <c r="AW39" i="4"/>
  <c r="AU39" i="4"/>
  <c r="AS39" i="4"/>
  <c r="BI34" i="4"/>
  <c r="BG34" i="4"/>
  <c r="BE34" i="4"/>
  <c r="BC34" i="4"/>
  <c r="BA34" i="4"/>
  <c r="AY34" i="4"/>
  <c r="AW34" i="4"/>
  <c r="AU34" i="4"/>
  <c r="AS34" i="4"/>
  <c r="AN54" i="4"/>
  <c r="AL54" i="4"/>
  <c r="AJ54" i="4"/>
  <c r="AH54" i="4"/>
  <c r="AF54" i="4"/>
  <c r="AD54" i="4"/>
  <c r="AB54" i="4"/>
  <c r="Z54" i="4"/>
  <c r="X54" i="4"/>
  <c r="AN49" i="4"/>
  <c r="AL49" i="4"/>
  <c r="AJ49" i="4"/>
  <c r="AH49" i="4"/>
  <c r="AF49" i="4"/>
  <c r="AD49" i="4"/>
  <c r="AB49" i="4"/>
  <c r="Z49" i="4"/>
  <c r="X49" i="4"/>
  <c r="AN44" i="4"/>
  <c r="AL44" i="4"/>
  <c r="AJ44" i="4"/>
  <c r="AH44" i="4"/>
  <c r="AF44" i="4"/>
  <c r="AD44" i="4"/>
  <c r="AB44" i="4"/>
  <c r="Z44" i="4"/>
  <c r="X44" i="4"/>
  <c r="AN39" i="4"/>
  <c r="AL39" i="4"/>
  <c r="AJ39" i="4"/>
  <c r="AH39" i="4"/>
  <c r="AF39" i="4"/>
  <c r="AD39" i="4"/>
  <c r="AB39" i="4"/>
  <c r="Z39" i="4"/>
  <c r="X39" i="4"/>
  <c r="AN34" i="4"/>
  <c r="AL34" i="4"/>
  <c r="AJ34" i="4"/>
  <c r="AH34" i="4"/>
  <c r="AF34" i="4"/>
  <c r="AD34" i="4"/>
  <c r="AB34" i="4"/>
  <c r="Z34" i="4"/>
  <c r="X34" i="4"/>
  <c r="M54" i="4"/>
  <c r="K54" i="4"/>
  <c r="I54" i="4"/>
  <c r="G54" i="4"/>
  <c r="E54" i="4"/>
  <c r="C54" i="4"/>
  <c r="M49" i="4"/>
  <c r="K49" i="4"/>
  <c r="I49" i="4"/>
  <c r="G49" i="4"/>
  <c r="E49" i="4"/>
  <c r="C49" i="4"/>
  <c r="M44" i="4"/>
  <c r="K44" i="4"/>
  <c r="I44" i="4"/>
  <c r="G44" i="4"/>
  <c r="E44" i="4"/>
  <c r="C44" i="4"/>
  <c r="M39" i="4"/>
  <c r="K39" i="4"/>
  <c r="I39" i="4"/>
  <c r="G39" i="4"/>
  <c r="E39" i="4"/>
  <c r="C39" i="4"/>
  <c r="M34" i="4"/>
  <c r="K34" i="4"/>
  <c r="I34" i="4"/>
  <c r="G34" i="4"/>
  <c r="E34" i="4"/>
  <c r="C88" i="4" l="1"/>
  <c r="M10" i="4"/>
  <c r="AU50" i="4"/>
  <c r="DF50" i="4"/>
  <c r="CK40" i="4"/>
  <c r="DF35" i="4"/>
  <c r="DF55" i="4"/>
  <c r="Z50" i="4"/>
  <c r="AU45" i="4"/>
  <c r="CK50" i="4"/>
  <c r="BP50" i="4"/>
  <c r="AU40" i="4"/>
  <c r="Z55" i="4"/>
  <c r="DF40" i="4"/>
  <c r="BP45" i="4"/>
  <c r="BP40" i="4"/>
  <c r="CK55" i="4"/>
  <c r="BP35" i="4"/>
  <c r="CK35" i="4"/>
  <c r="Z45" i="4"/>
  <c r="BP55" i="4"/>
  <c r="Z40" i="4"/>
  <c r="DF45" i="4"/>
  <c r="AU55" i="4"/>
  <c r="Z35" i="4"/>
  <c r="AU35" i="4"/>
  <c r="CK45" i="4"/>
  <c r="S54" i="4" l="1"/>
  <c r="Q54" i="4"/>
  <c r="O54" i="4"/>
  <c r="S49" i="4"/>
  <c r="Q49" i="4"/>
  <c r="O49" i="4"/>
  <c r="S44" i="4"/>
  <c r="Q44" i="4"/>
  <c r="O44" i="4"/>
  <c r="S39" i="4"/>
  <c r="Q39" i="4"/>
  <c r="O39" i="4"/>
  <c r="S34" i="4"/>
  <c r="Q34" i="4"/>
  <c r="O34" i="4"/>
  <c r="E50" i="4" l="1"/>
  <c r="E45" i="4"/>
  <c r="E40" i="4"/>
  <c r="E35" i="4"/>
  <c r="E55" i="4"/>
  <c r="DJ104" i="4" l="1"/>
  <c r="DR79" i="4"/>
  <c r="DD106" i="4"/>
  <c r="DD94" i="4"/>
  <c r="DL83" i="4"/>
  <c r="DD80" i="4"/>
  <c r="DH79" i="4"/>
  <c r="DD72" i="4"/>
  <c r="DD64" i="4"/>
  <c r="DP22" i="4"/>
  <c r="DN19" i="4"/>
  <c r="DF19" i="4"/>
  <c r="DN18" i="4"/>
  <c r="DN17" i="4"/>
  <c r="DF17" i="4"/>
  <c r="DN15" i="4"/>
  <c r="DH6" i="4"/>
  <c r="DQ6" i="4" s="1"/>
  <c r="CO104" i="4"/>
  <c r="CO92" i="4"/>
  <c r="CQ83" i="4"/>
  <c r="CW79" i="4"/>
  <c r="CM79" i="4"/>
  <c r="CW71" i="4"/>
  <c r="CW63" i="4"/>
  <c r="CU22" i="4"/>
  <c r="CS19" i="4"/>
  <c r="CK19" i="4"/>
  <c r="CS18" i="4"/>
  <c r="CS17" i="4"/>
  <c r="CK17" i="4"/>
  <c r="CM6" i="4"/>
  <c r="CV6" i="4" s="1"/>
  <c r="BN104" i="4"/>
  <c r="BN92" i="4"/>
  <c r="BV83" i="4"/>
  <c r="BV79" i="4"/>
  <c r="BR79" i="4"/>
  <c r="BV71" i="4"/>
  <c r="BV63" i="4"/>
  <c r="BZ22" i="4"/>
  <c r="BX19" i="4"/>
  <c r="BP19" i="4"/>
  <c r="BX18" i="4"/>
  <c r="BX17" i="4"/>
  <c r="BP17" i="4"/>
  <c r="BR6" i="4"/>
  <c r="CA6" i="4" s="1"/>
  <c r="AV103" i="4"/>
  <c r="AV91" i="4"/>
  <c r="BA83" i="4"/>
  <c r="AW79" i="4"/>
  <c r="AW71" i="4"/>
  <c r="AW63" i="4"/>
  <c r="BE22" i="4"/>
  <c r="BC19" i="4"/>
  <c r="AU19" i="4"/>
  <c r="BC18" i="4"/>
  <c r="BC17" i="4"/>
  <c r="AU17" i="4"/>
  <c r="BC14" i="4"/>
  <c r="BC11" i="4"/>
  <c r="AW6" i="4"/>
  <c r="BF6" i="4" s="1"/>
  <c r="X102" i="4"/>
  <c r="AD100" i="4"/>
  <c r="X100" i="4"/>
  <c r="AA99" i="4"/>
  <c r="X98" i="4"/>
  <c r="X90" i="4"/>
  <c r="AD88" i="4"/>
  <c r="X88" i="4"/>
  <c r="AL83" i="4"/>
  <c r="AF83" i="4"/>
  <c r="AB79" i="4"/>
  <c r="X78" i="4"/>
  <c r="AD76" i="4"/>
  <c r="X76" i="4"/>
  <c r="AL75" i="4"/>
  <c r="AF75" i="4"/>
  <c r="X70" i="4"/>
  <c r="AD68" i="4"/>
  <c r="X68" i="4"/>
  <c r="AL67" i="4"/>
  <c r="AF67" i="4"/>
  <c r="X62" i="4"/>
  <c r="AD60" i="4"/>
  <c r="X60" i="4"/>
  <c r="AJ22" i="4"/>
  <c r="AA111" i="4" s="1"/>
  <c r="AH19" i="4"/>
  <c r="Z19" i="4"/>
  <c r="AH18" i="4"/>
  <c r="AH17" i="4"/>
  <c r="Z17" i="4"/>
  <c r="AH13" i="4"/>
  <c r="AH12" i="4"/>
  <c r="AH11" i="4"/>
  <c r="AH10" i="4"/>
  <c r="AB6" i="4"/>
  <c r="AK6" i="4" s="1"/>
  <c r="AA103" i="4" l="1"/>
  <c r="BA63" i="4"/>
  <c r="BA71" i="4"/>
  <c r="BA79" i="4"/>
  <c r="AS92" i="4"/>
  <c r="AS104" i="4"/>
  <c r="CB63" i="4"/>
  <c r="CB71" i="4"/>
  <c r="CB79" i="4"/>
  <c r="BT92" i="4"/>
  <c r="BT104" i="4"/>
  <c r="CS15" i="4"/>
  <c r="CI64" i="4"/>
  <c r="CI72" i="4"/>
  <c r="CI80" i="4"/>
  <c r="CI94" i="4"/>
  <c r="CI106" i="4"/>
  <c r="DJ64" i="4"/>
  <c r="DJ72" i="4"/>
  <c r="DJ80" i="4"/>
  <c r="DG95" i="4"/>
  <c r="DG107" i="4"/>
  <c r="AB71" i="4"/>
  <c r="AA91" i="4"/>
  <c r="AF63" i="4"/>
  <c r="AF71" i="4"/>
  <c r="AF79" i="4"/>
  <c r="X92" i="4"/>
  <c r="X104" i="4"/>
  <c r="BG63" i="4"/>
  <c r="BG71" i="4"/>
  <c r="BG79" i="4"/>
  <c r="AY92" i="4"/>
  <c r="AY104" i="4"/>
  <c r="BX15" i="4"/>
  <c r="BN64" i="4"/>
  <c r="BN72" i="4"/>
  <c r="BN80" i="4"/>
  <c r="BN94" i="4"/>
  <c r="BN106" i="4"/>
  <c r="CO64" i="4"/>
  <c r="CO72" i="4"/>
  <c r="CO80" i="4"/>
  <c r="CL95" i="4"/>
  <c r="CL107" i="4"/>
  <c r="DD66" i="4"/>
  <c r="DD74" i="4"/>
  <c r="DD82" i="4"/>
  <c r="DD96" i="4"/>
  <c r="AH14" i="4"/>
  <c r="AL71" i="4"/>
  <c r="AD92" i="4"/>
  <c r="AD104" i="4"/>
  <c r="BC15" i="4"/>
  <c r="AS64" i="4"/>
  <c r="AS72" i="4"/>
  <c r="AS80" i="4"/>
  <c r="AS94" i="4"/>
  <c r="AS106" i="4"/>
  <c r="BT64" i="4"/>
  <c r="BT72" i="4"/>
  <c r="BT80" i="4"/>
  <c r="BQ95" i="4"/>
  <c r="BQ107" i="4"/>
  <c r="CI66" i="4"/>
  <c r="CI74" i="4"/>
  <c r="CI82" i="4"/>
  <c r="CI96" i="4"/>
  <c r="DH67" i="4"/>
  <c r="DH75" i="4"/>
  <c r="DH83" i="4"/>
  <c r="DJ96" i="4"/>
  <c r="AB63" i="4"/>
  <c r="AL63" i="4"/>
  <c r="AL79" i="4"/>
  <c r="AH15" i="4"/>
  <c r="X64" i="4"/>
  <c r="X72" i="4"/>
  <c r="X80" i="4"/>
  <c r="X94" i="4"/>
  <c r="X106" i="4"/>
  <c r="AY64" i="4"/>
  <c r="AY72" i="4"/>
  <c r="AY80" i="4"/>
  <c r="AV95" i="4"/>
  <c r="AV107" i="4"/>
  <c r="BN66" i="4"/>
  <c r="BN74" i="4"/>
  <c r="BN82" i="4"/>
  <c r="BN96" i="4"/>
  <c r="CM67" i="4"/>
  <c r="CM75" i="4"/>
  <c r="CM83" i="4"/>
  <c r="CO96" i="4"/>
  <c r="DL67" i="4"/>
  <c r="DL75" i="4"/>
  <c r="DD98" i="4"/>
  <c r="AD64" i="4"/>
  <c r="AD80" i="4"/>
  <c r="AA95" i="4"/>
  <c r="AA107" i="4"/>
  <c r="AS66" i="4"/>
  <c r="AS74" i="4"/>
  <c r="AS82" i="4"/>
  <c r="AS96" i="4"/>
  <c r="BR67" i="4"/>
  <c r="BR75" i="4"/>
  <c r="BR83" i="4"/>
  <c r="BT96" i="4"/>
  <c r="CQ67" i="4"/>
  <c r="CQ75" i="4"/>
  <c r="CI98" i="4"/>
  <c r="DN10" i="4"/>
  <c r="DR67" i="4"/>
  <c r="DR75" i="4"/>
  <c r="DR83" i="4"/>
  <c r="DG99" i="4"/>
  <c r="AD72" i="4"/>
  <c r="X66" i="4"/>
  <c r="X74" i="4"/>
  <c r="X82" i="4"/>
  <c r="X96" i="4"/>
  <c r="AW67" i="4"/>
  <c r="AW75" i="4"/>
  <c r="AW83" i="4"/>
  <c r="AY96" i="4"/>
  <c r="BV67" i="4"/>
  <c r="BV75" i="4"/>
  <c r="BN98" i="4"/>
  <c r="CS10" i="4"/>
  <c r="CW67" i="4"/>
  <c r="CW75" i="4"/>
  <c r="CW83" i="4"/>
  <c r="CL99" i="4"/>
  <c r="DN11" i="4"/>
  <c r="DD60" i="4"/>
  <c r="DD68" i="4"/>
  <c r="DD76" i="4"/>
  <c r="DD88" i="4"/>
  <c r="DD100" i="4"/>
  <c r="AB67" i="4"/>
  <c r="AB75" i="4"/>
  <c r="AB83" i="4"/>
  <c r="AD96" i="4"/>
  <c r="BA67" i="4"/>
  <c r="BA75" i="4"/>
  <c r="AS98" i="4"/>
  <c r="BX10" i="4"/>
  <c r="CB67" i="4"/>
  <c r="CB75" i="4"/>
  <c r="CB83" i="4"/>
  <c r="BQ99" i="4"/>
  <c r="CS11" i="4"/>
  <c r="CI60" i="4"/>
  <c r="CI68" i="4"/>
  <c r="CI76" i="4"/>
  <c r="CI88" i="4"/>
  <c r="CI100" i="4"/>
  <c r="DN12" i="4"/>
  <c r="DJ60" i="4"/>
  <c r="DJ68" i="4"/>
  <c r="DJ76" i="4"/>
  <c r="DJ88" i="4"/>
  <c r="DJ100" i="4"/>
  <c r="BC10" i="4"/>
  <c r="BG67" i="4"/>
  <c r="BG75" i="4"/>
  <c r="BG83" i="4"/>
  <c r="AV99" i="4"/>
  <c r="BX11" i="4"/>
  <c r="BN60" i="4"/>
  <c r="BN68" i="4"/>
  <c r="BN76" i="4"/>
  <c r="BN88" i="4"/>
  <c r="BN100" i="4"/>
  <c r="CS12" i="4"/>
  <c r="CO60" i="4"/>
  <c r="CO68" i="4"/>
  <c r="CO76" i="4"/>
  <c r="CO88" i="4"/>
  <c r="CO100" i="4"/>
  <c r="DN13" i="4"/>
  <c r="DG111" i="4"/>
  <c r="DD62" i="4"/>
  <c r="DD70" i="4"/>
  <c r="DD78" i="4"/>
  <c r="DD90" i="4"/>
  <c r="DD102" i="4"/>
  <c r="AS60" i="4"/>
  <c r="AS68" i="4"/>
  <c r="AS76" i="4"/>
  <c r="AS88" i="4"/>
  <c r="AS100" i="4"/>
  <c r="BX12" i="4"/>
  <c r="BT60" i="4"/>
  <c r="BT68" i="4"/>
  <c r="BT76" i="4"/>
  <c r="BT88" i="4"/>
  <c r="BT100" i="4"/>
  <c r="CS13" i="4"/>
  <c r="CL111" i="4"/>
  <c r="CI62" i="4"/>
  <c r="CI70" i="4"/>
  <c r="CI78" i="4"/>
  <c r="CI90" i="4"/>
  <c r="CI102" i="4"/>
  <c r="DN14" i="4"/>
  <c r="DH63" i="4"/>
  <c r="DH71" i="4"/>
  <c r="DG91" i="4"/>
  <c r="DG103" i="4"/>
  <c r="BC12" i="4"/>
  <c r="AY60" i="4"/>
  <c r="AY68" i="4"/>
  <c r="AY76" i="4"/>
  <c r="AY88" i="4"/>
  <c r="AY100" i="4"/>
  <c r="BX13" i="4"/>
  <c r="BQ111" i="4"/>
  <c r="BN62" i="4"/>
  <c r="BN70" i="4"/>
  <c r="BN78" i="4"/>
  <c r="BN90" i="4"/>
  <c r="BN102" i="4"/>
  <c r="CS14" i="4"/>
  <c r="CM63" i="4"/>
  <c r="CM71" i="4"/>
  <c r="CL91" i="4"/>
  <c r="CL103" i="4"/>
  <c r="DL63" i="4"/>
  <c r="DL71" i="4"/>
  <c r="DL79" i="4"/>
  <c r="DD92" i="4"/>
  <c r="DD104" i="4"/>
  <c r="BC13" i="4"/>
  <c r="AV111" i="4"/>
  <c r="AS62" i="4"/>
  <c r="AS70" i="4"/>
  <c r="AS78" i="4"/>
  <c r="AS90" i="4"/>
  <c r="AS102" i="4"/>
  <c r="BX14" i="4"/>
  <c r="BR63" i="4"/>
  <c r="BR71" i="4"/>
  <c r="BQ91" i="4"/>
  <c r="BQ103" i="4"/>
  <c r="CQ63" i="4"/>
  <c r="CQ71" i="4"/>
  <c r="CQ79" i="4"/>
  <c r="CI92" i="4"/>
  <c r="CI104" i="4"/>
  <c r="DR63" i="4"/>
  <c r="DR71" i="4"/>
  <c r="DJ92" i="4"/>
  <c r="DD108" i="4"/>
  <c r="DJ108" i="4"/>
  <c r="DD110" i="4"/>
  <c r="CI108" i="4"/>
  <c r="CO108" i="4"/>
  <c r="CI110" i="4"/>
  <c r="BN108" i="4"/>
  <c r="BT108" i="4"/>
  <c r="BN110" i="4"/>
  <c r="AS108" i="4"/>
  <c r="AY108" i="4"/>
  <c r="AS110" i="4"/>
  <c r="X108" i="4"/>
  <c r="AD108" i="4"/>
  <c r="X110" i="4"/>
  <c r="E17" i="4" l="1"/>
  <c r="G79" i="4" l="1"/>
  <c r="Q67" i="4"/>
  <c r="I64" i="4"/>
  <c r="G67" i="4"/>
  <c r="C66" i="4"/>
  <c r="C64" i="4"/>
  <c r="Q63" i="4"/>
  <c r="K63" i="4"/>
  <c r="I60" i="4"/>
  <c r="G63" i="4"/>
  <c r="F111" i="4"/>
  <c r="M11" i="4"/>
  <c r="K67" i="4" l="1"/>
  <c r="G75" i="4"/>
  <c r="C62" i="4"/>
  <c r="I100" i="4"/>
  <c r="C76" i="4"/>
  <c r="C78" i="4"/>
  <c r="Q79" i="4"/>
  <c r="G83" i="4"/>
  <c r="F91" i="4"/>
  <c r="C96" i="4"/>
  <c r="C100" i="4"/>
  <c r="F107" i="4"/>
  <c r="M14" i="4"/>
  <c r="C70" i="4"/>
  <c r="Q71" i="4"/>
  <c r="G71" i="4"/>
  <c r="C92" i="4"/>
  <c r="I88" i="4"/>
  <c r="I68" i="4"/>
  <c r="I76" i="4"/>
  <c r="C94" i="4"/>
  <c r="I92" i="4"/>
  <c r="M17" i="4"/>
  <c r="M15" i="4"/>
  <c r="K71" i="4"/>
  <c r="K79" i="4"/>
  <c r="F95" i="4"/>
  <c r="I96" i="4"/>
  <c r="M19" i="4"/>
  <c r="M13" i="4"/>
  <c r="C72" i="4"/>
  <c r="C80" i="4"/>
  <c r="C98" i="4"/>
  <c r="I104" i="4"/>
  <c r="M18" i="4"/>
  <c r="M12" i="4"/>
  <c r="C74" i="4"/>
  <c r="C82" i="4"/>
  <c r="F99" i="4"/>
  <c r="I72" i="4"/>
  <c r="I80" i="4"/>
  <c r="C102" i="4"/>
  <c r="K75" i="4"/>
  <c r="Q83" i="4"/>
  <c r="F103" i="4"/>
  <c r="Q75" i="4"/>
  <c r="C104" i="4"/>
  <c r="C68" i="4"/>
  <c r="C90" i="4"/>
  <c r="C106" i="4"/>
  <c r="I108" i="4"/>
  <c r="C108" i="4"/>
  <c r="C110" i="4"/>
  <c r="K83" i="4" l="1"/>
</calcChain>
</file>

<file path=xl/sharedStrings.xml><?xml version="1.0" encoding="utf-8"?>
<sst xmlns="http://schemas.openxmlformats.org/spreadsheetml/2006/main" count="2400" uniqueCount="1544">
  <si>
    <t>スキルスロット</t>
    <phoneticPr fontId="3"/>
  </si>
  <si>
    <t>No.</t>
  </si>
  <si>
    <t>スキル</t>
    <phoneticPr fontId="3"/>
  </si>
  <si>
    <t>なし</t>
  </si>
  <si>
    <t>▼スキルスロット</t>
    <phoneticPr fontId="3"/>
  </si>
  <si>
    <t>▼SPスロット</t>
    <phoneticPr fontId="3"/>
  </si>
  <si>
    <t>SPスキル</t>
    <phoneticPr fontId="3"/>
  </si>
  <si>
    <t>タイプ</t>
    <phoneticPr fontId="3"/>
  </si>
  <si>
    <t>増強型</t>
    <rPh sb="0" eb="3">
      <t>ゾウキョウガタ</t>
    </rPh>
    <phoneticPr fontId="2"/>
  </si>
  <si>
    <t>耐久型</t>
    <rPh sb="0" eb="2">
      <t>タイキュウ</t>
    </rPh>
    <rPh sb="2" eb="3">
      <t>ガタ</t>
    </rPh>
    <phoneticPr fontId="2"/>
  </si>
  <si>
    <t>集中型</t>
    <rPh sb="0" eb="2">
      <t>シュウチュウ</t>
    </rPh>
    <rPh sb="2" eb="3">
      <t>ガタ</t>
    </rPh>
    <phoneticPr fontId="2"/>
  </si>
  <si>
    <t>感覚型</t>
    <rPh sb="0" eb="2">
      <t>カンカク</t>
    </rPh>
    <rPh sb="2" eb="3">
      <t>ガタ</t>
    </rPh>
    <phoneticPr fontId="2"/>
  </si>
  <si>
    <t>▼enemy</t>
    <phoneticPr fontId="3"/>
  </si>
  <si>
    <t>enemy</t>
    <phoneticPr fontId="3"/>
  </si>
  <si>
    <t>能力名</t>
    <rPh sb="0" eb="2">
      <t>ノウリョク</t>
    </rPh>
    <rPh sb="2" eb="3">
      <t>メイ</t>
    </rPh>
    <phoneticPr fontId="3"/>
  </si>
  <si>
    <t>防御値</t>
    <rPh sb="0" eb="2">
      <t>ボウギョ</t>
    </rPh>
    <rPh sb="2" eb="3">
      <t>チ</t>
    </rPh>
    <phoneticPr fontId="3"/>
  </si>
  <si>
    <t>行動値</t>
    <rPh sb="0" eb="2">
      <t>コウドウ</t>
    </rPh>
    <rPh sb="2" eb="3">
      <t>チ</t>
    </rPh>
    <phoneticPr fontId="3"/>
  </si>
  <si>
    <t>攻撃力</t>
    <rPh sb="0" eb="3">
      <t>コウゲキリョク</t>
    </rPh>
    <phoneticPr fontId="3"/>
  </si>
  <si>
    <t>命中力</t>
    <rPh sb="0" eb="2">
      <t>メイチュウ</t>
    </rPh>
    <rPh sb="2" eb="3">
      <t>リョク</t>
    </rPh>
    <phoneticPr fontId="3"/>
  </si>
  <si>
    <t>回避力</t>
    <rPh sb="0" eb="2">
      <t>カイヒ</t>
    </rPh>
    <rPh sb="2" eb="3">
      <t>リョク</t>
    </rPh>
    <phoneticPr fontId="3"/>
  </si>
  <si>
    <t>スキル説明</t>
    <rPh sb="3" eb="5">
      <t>セツメイ</t>
    </rPh>
    <phoneticPr fontId="3"/>
  </si>
  <si>
    <t>SPスキル説明</t>
    <rPh sb="5" eb="7">
      <t>セツメイ</t>
    </rPh>
    <phoneticPr fontId="3"/>
  </si>
  <si>
    <t>　</t>
    <phoneticPr fontId="3"/>
  </si>
  <si>
    <t>説明</t>
    <rPh sb="0" eb="2">
      <t>セツメイ</t>
    </rPh>
    <phoneticPr fontId="3"/>
  </si>
  <si>
    <t>回復型</t>
    <rPh sb="0" eb="2">
      <t>カイフク</t>
    </rPh>
    <rPh sb="2" eb="3">
      <t>ガタ</t>
    </rPh>
    <phoneticPr fontId="2"/>
  </si>
  <si>
    <t>◆侵略者　地球外や異世界からの侵略者。あなたの世界は脅かされている。</t>
    <rPh sb="1" eb="4">
      <t>シンリャクシャ</t>
    </rPh>
    <rPh sb="5" eb="7">
      <t>チキュウ</t>
    </rPh>
    <rPh sb="7" eb="8">
      <t>ガイ</t>
    </rPh>
    <rPh sb="9" eb="12">
      <t>イセカイ</t>
    </rPh>
    <rPh sb="15" eb="18">
      <t>シンリャクシャ</t>
    </rPh>
    <rPh sb="23" eb="25">
      <t>セカイ</t>
    </rPh>
    <rPh sb="26" eb="27">
      <t>オビヤ</t>
    </rPh>
    <phoneticPr fontId="3"/>
  </si>
  <si>
    <t>◆カルト教団　邪神を崇拝し、生贄を捧げ、人間を排しようとしている。あなたは関わってしまった。</t>
    <rPh sb="4" eb="6">
      <t>キョウダン</t>
    </rPh>
    <rPh sb="7" eb="9">
      <t>ジャシン</t>
    </rPh>
    <rPh sb="10" eb="12">
      <t>スウハイ</t>
    </rPh>
    <rPh sb="14" eb="16">
      <t>イケニエ</t>
    </rPh>
    <rPh sb="17" eb="18">
      <t>ササ</t>
    </rPh>
    <rPh sb="20" eb="22">
      <t>ニンゲン</t>
    </rPh>
    <rPh sb="23" eb="24">
      <t>ハイ</t>
    </rPh>
    <rPh sb="37" eb="38">
      <t>カカ</t>
    </rPh>
    <phoneticPr fontId="3"/>
  </si>
  <si>
    <t>◆魔術協会　古より規律と秘匿をもって世界を律する協会。あなたは禁忌に触れてしまった。</t>
    <rPh sb="1" eb="3">
      <t>マジュツ</t>
    </rPh>
    <rPh sb="3" eb="5">
      <t>キョウカイ</t>
    </rPh>
    <rPh sb="6" eb="7">
      <t>イニシエ</t>
    </rPh>
    <rPh sb="9" eb="11">
      <t>キリツ</t>
    </rPh>
    <rPh sb="12" eb="14">
      <t>ヒトク</t>
    </rPh>
    <rPh sb="18" eb="20">
      <t>セカイ</t>
    </rPh>
    <rPh sb="21" eb="22">
      <t>リッ</t>
    </rPh>
    <rPh sb="24" eb="26">
      <t>キョウカイ</t>
    </rPh>
    <rPh sb="31" eb="33">
      <t>キンキ</t>
    </rPh>
    <rPh sb="34" eb="35">
      <t>フ</t>
    </rPh>
    <phoneticPr fontId="3"/>
  </si>
  <si>
    <t>◆裏社会　裏の社会のヤクザ者たち。闇の者たちにあなたは狙われている。</t>
    <rPh sb="1" eb="2">
      <t>ウラ</t>
    </rPh>
    <rPh sb="2" eb="4">
      <t>シャカイ</t>
    </rPh>
    <rPh sb="5" eb="6">
      <t>ウラ</t>
    </rPh>
    <rPh sb="7" eb="9">
      <t>シャカイ</t>
    </rPh>
    <rPh sb="13" eb="14">
      <t>モノ</t>
    </rPh>
    <rPh sb="17" eb="18">
      <t>ヤミ</t>
    </rPh>
    <rPh sb="19" eb="20">
      <t>モノ</t>
    </rPh>
    <rPh sb="27" eb="28">
      <t>ネラ</t>
    </rPh>
    <phoneticPr fontId="3"/>
  </si>
  <si>
    <t>◆独善　あなたには正義はないかもしれない。だがあなたには貫くべき信念がある。</t>
    <rPh sb="1" eb="3">
      <t>ドクゼン</t>
    </rPh>
    <rPh sb="9" eb="11">
      <t>セイギ</t>
    </rPh>
    <rPh sb="28" eb="29">
      <t>ツラヌ</t>
    </rPh>
    <rPh sb="32" eb="34">
      <t>シンネン</t>
    </rPh>
    <phoneticPr fontId="2"/>
  </si>
  <si>
    <t>◆実験体　あなたはかつて実験体だった。あなたは彼らを許せないだろう。</t>
    <rPh sb="1" eb="4">
      <t>ジッケンタイ</t>
    </rPh>
    <rPh sb="12" eb="15">
      <t>ジッケンタイ</t>
    </rPh>
    <rPh sb="23" eb="24">
      <t>カレ</t>
    </rPh>
    <rPh sb="26" eb="27">
      <t>ユル</t>
    </rPh>
    <phoneticPr fontId="2"/>
  </si>
  <si>
    <t>◆逃亡者　あなたは彼らから逃亡した。今でも彼らが恐ろしい。</t>
    <rPh sb="1" eb="4">
      <t>トウボウシャ</t>
    </rPh>
    <rPh sb="9" eb="10">
      <t>カレ</t>
    </rPh>
    <rPh sb="13" eb="15">
      <t>トウボウ</t>
    </rPh>
    <rPh sb="18" eb="19">
      <t>イマ</t>
    </rPh>
    <rPh sb="21" eb="22">
      <t>カレ</t>
    </rPh>
    <rPh sb="24" eb="25">
      <t>オソ</t>
    </rPh>
    <phoneticPr fontId="2"/>
  </si>
  <si>
    <t>◆被害者　あなたは彼らに巻き込まれた。それに対しどう行動するかは自由だ。</t>
    <rPh sb="1" eb="4">
      <t>ヒガイシャ</t>
    </rPh>
    <rPh sb="9" eb="10">
      <t>カレ</t>
    </rPh>
    <rPh sb="12" eb="13">
      <t>マ</t>
    </rPh>
    <rPh sb="14" eb="15">
      <t>コ</t>
    </rPh>
    <rPh sb="22" eb="23">
      <t>タイ</t>
    </rPh>
    <rPh sb="26" eb="28">
      <t>コウドウ</t>
    </rPh>
    <rPh sb="32" eb="34">
      <t>ジユウ</t>
    </rPh>
    <phoneticPr fontId="2"/>
  </si>
  <si>
    <t>◆中立　あなたは彼らを計りかねている。全ては自由だ。</t>
    <rPh sb="1" eb="3">
      <t>チュウリツ</t>
    </rPh>
    <rPh sb="8" eb="9">
      <t>カレ</t>
    </rPh>
    <rPh sb="11" eb="12">
      <t>ハカ</t>
    </rPh>
    <rPh sb="19" eb="20">
      <t>スベ</t>
    </rPh>
    <rPh sb="22" eb="24">
      <t>ジユウ</t>
    </rPh>
    <phoneticPr fontId="2"/>
  </si>
  <si>
    <t>◆ビジネス　あなたにとって彼らは仕事の対象だ。それ以上でも以下でもない。</t>
    <rPh sb="13" eb="14">
      <t>カレ</t>
    </rPh>
    <rPh sb="16" eb="18">
      <t>シゴト</t>
    </rPh>
    <rPh sb="19" eb="21">
      <t>タイショウ</t>
    </rPh>
    <rPh sb="25" eb="27">
      <t>イジョウ</t>
    </rPh>
    <rPh sb="29" eb="31">
      <t>イカ</t>
    </rPh>
    <phoneticPr fontId="3"/>
  </si>
  <si>
    <t>◆裏切者　あなたはかつて彼らと同志だった。だが今は違う。</t>
    <rPh sb="1" eb="4">
      <t>ウラギリモノ</t>
    </rPh>
    <rPh sb="12" eb="13">
      <t>カレ</t>
    </rPh>
    <rPh sb="15" eb="17">
      <t>ドウシ</t>
    </rPh>
    <rPh sb="23" eb="24">
      <t>イマ</t>
    </rPh>
    <rPh sb="25" eb="26">
      <t>チガ</t>
    </rPh>
    <phoneticPr fontId="2"/>
  </si>
  <si>
    <t>◆共感者　あなたにとって彼らは敵だが理解できる点は多い。あるいは・・・。</t>
    <rPh sb="1" eb="3">
      <t>キョウカン</t>
    </rPh>
    <rPh sb="3" eb="4">
      <t>シャ</t>
    </rPh>
    <rPh sb="12" eb="13">
      <t>カレ</t>
    </rPh>
    <rPh sb="15" eb="16">
      <t>テキ</t>
    </rPh>
    <rPh sb="18" eb="20">
      <t>リカイ</t>
    </rPh>
    <rPh sb="23" eb="24">
      <t>テン</t>
    </rPh>
    <rPh sb="25" eb="26">
      <t>オオ</t>
    </rPh>
    <phoneticPr fontId="2"/>
  </si>
  <si>
    <t>◆快楽者　あなたにとって彼らは快感を得る道具でしかない。さぁお楽しみの時間だ。</t>
    <rPh sb="1" eb="3">
      <t>カイラク</t>
    </rPh>
    <rPh sb="3" eb="4">
      <t>シャ</t>
    </rPh>
    <rPh sb="12" eb="13">
      <t>カレ</t>
    </rPh>
    <rPh sb="15" eb="17">
      <t>カイカン</t>
    </rPh>
    <rPh sb="18" eb="19">
      <t>エ</t>
    </rPh>
    <rPh sb="20" eb="22">
      <t>ドウグ</t>
    </rPh>
    <rPh sb="31" eb="32">
      <t>タノ</t>
    </rPh>
    <rPh sb="35" eb="37">
      <t>ジカン</t>
    </rPh>
    <phoneticPr fontId="2"/>
  </si>
  <si>
    <t>◆対立陣営　あなたと彼らは思想は似ているが別陣営だ。実に残念な事だ。</t>
    <rPh sb="1" eb="3">
      <t>タイリツ</t>
    </rPh>
    <rPh sb="3" eb="5">
      <t>ジンエイ</t>
    </rPh>
    <rPh sb="10" eb="11">
      <t>カレ</t>
    </rPh>
    <rPh sb="13" eb="15">
      <t>シソウ</t>
    </rPh>
    <rPh sb="16" eb="17">
      <t>ニ</t>
    </rPh>
    <rPh sb="21" eb="22">
      <t>ベツ</t>
    </rPh>
    <rPh sb="22" eb="24">
      <t>ジンエイ</t>
    </rPh>
    <rPh sb="26" eb="27">
      <t>ジツ</t>
    </rPh>
    <rPh sb="28" eb="30">
      <t>ザンネン</t>
    </rPh>
    <rPh sb="31" eb="32">
      <t>コト</t>
    </rPh>
    <phoneticPr fontId="2"/>
  </si>
  <si>
    <t>▼Type</t>
    <phoneticPr fontId="3"/>
  </si>
  <si>
    <t>消費アイテム</t>
    <rPh sb="0" eb="2">
      <t>ショウヒ</t>
    </rPh>
    <phoneticPr fontId="3"/>
  </si>
  <si>
    <t>▼消費アイテム</t>
    <rPh sb="1" eb="3">
      <t>ショウヒ</t>
    </rPh>
    <phoneticPr fontId="3"/>
  </si>
  <si>
    <t>アイテム名</t>
    <rPh sb="4" eb="5">
      <t>メイ</t>
    </rPh>
    <phoneticPr fontId="3"/>
  </si>
  <si>
    <t>◆怪異　夜な夜なテイカーを襲う化物たち。あなたは常に狙われている。</t>
    <rPh sb="1" eb="3">
      <t>カイイ</t>
    </rPh>
    <rPh sb="4" eb="5">
      <t>ヨ</t>
    </rPh>
    <rPh sb="6" eb="7">
      <t>ヨ</t>
    </rPh>
    <rPh sb="13" eb="14">
      <t>オソ</t>
    </rPh>
    <rPh sb="15" eb="17">
      <t>バケモノ</t>
    </rPh>
    <rPh sb="24" eb="25">
      <t>ツネ</t>
    </rPh>
    <rPh sb="26" eb="27">
      <t>ネラ</t>
    </rPh>
    <phoneticPr fontId="3"/>
  </si>
  <si>
    <t>◆秘密結社　異能力者を生み出し世界征服を目論む組織。あなたは彼らと敵対している。</t>
    <rPh sb="1" eb="3">
      <t>ヒミツ</t>
    </rPh>
    <rPh sb="3" eb="5">
      <t>ケッシャ</t>
    </rPh>
    <rPh sb="6" eb="7">
      <t>イ</t>
    </rPh>
    <rPh sb="7" eb="8">
      <t>イ</t>
    </rPh>
    <rPh sb="8" eb="10">
      <t>ノウリョク</t>
    </rPh>
    <rPh sb="10" eb="11">
      <t>シャ</t>
    </rPh>
    <rPh sb="12" eb="13">
      <t>ウ</t>
    </rPh>
    <rPh sb="14" eb="15">
      <t>ダ</t>
    </rPh>
    <rPh sb="16" eb="18">
      <t>セカイ</t>
    </rPh>
    <rPh sb="18" eb="20">
      <t>セイフク</t>
    </rPh>
    <rPh sb="21" eb="23">
      <t>モクロ</t>
    </rPh>
    <rPh sb="24" eb="26">
      <t>ソシキ</t>
    </rPh>
    <rPh sb="31" eb="32">
      <t>カレ</t>
    </rPh>
    <rPh sb="34" eb="36">
      <t>テキタイ</t>
    </rPh>
    <phoneticPr fontId="3"/>
  </si>
  <si>
    <t>◆ヴィラン　テイカーの犯罪者たち。あなたも少し違えば彼らと同じだったかもしれない。</t>
    <rPh sb="11" eb="14">
      <t>ハンザイシャ</t>
    </rPh>
    <phoneticPr fontId="3"/>
  </si>
  <si>
    <t>◆異能者狩り　世のテイカーを狩り、管理しようとする集団。あなたは彼らと因縁がある。</t>
    <rPh sb="1" eb="3">
      <t>イノウ</t>
    </rPh>
    <rPh sb="3" eb="4">
      <t>シャ</t>
    </rPh>
    <rPh sb="4" eb="5">
      <t>ガ</t>
    </rPh>
    <rPh sb="7" eb="8">
      <t>ヨ</t>
    </rPh>
    <rPh sb="14" eb="15">
      <t>カ</t>
    </rPh>
    <rPh sb="17" eb="19">
      <t>カンリ</t>
    </rPh>
    <rPh sb="25" eb="27">
      <t>シュウダン</t>
    </rPh>
    <rPh sb="32" eb="33">
      <t>カレ</t>
    </rPh>
    <rPh sb="35" eb="37">
      <t>インネン</t>
    </rPh>
    <phoneticPr fontId="3"/>
  </si>
  <si>
    <t>◆政府の闇　政府はテイカーで非人道的な実験を繰り返している。あなたは知ってしまった。</t>
    <rPh sb="1" eb="3">
      <t>セイフ</t>
    </rPh>
    <rPh sb="4" eb="5">
      <t>ヤミ</t>
    </rPh>
    <rPh sb="6" eb="8">
      <t>セイフ</t>
    </rPh>
    <rPh sb="14" eb="18">
      <t>ヒジンドウテキ</t>
    </rPh>
    <rPh sb="19" eb="21">
      <t>ジッケン</t>
    </rPh>
    <rPh sb="22" eb="23">
      <t>ク</t>
    </rPh>
    <rPh sb="24" eb="25">
      <t>カエ</t>
    </rPh>
    <rPh sb="34" eb="35">
      <t>シ</t>
    </rPh>
    <phoneticPr fontId="3"/>
  </si>
  <si>
    <t>◆狂ったＡＩ　人工知能は機械の世界を作ろうとしている。あなたはそれを止めなくてはならない。</t>
    <rPh sb="1" eb="2">
      <t>クル</t>
    </rPh>
    <rPh sb="7" eb="9">
      <t>ジンコウ</t>
    </rPh>
    <rPh sb="9" eb="11">
      <t>チノウ</t>
    </rPh>
    <rPh sb="12" eb="14">
      <t>キカイ</t>
    </rPh>
    <rPh sb="15" eb="17">
      <t>セカイ</t>
    </rPh>
    <rPh sb="18" eb="19">
      <t>ツク</t>
    </rPh>
    <rPh sb="34" eb="35">
      <t>ト</t>
    </rPh>
    <phoneticPr fontId="3"/>
  </si>
  <si>
    <t>ＨＰ</t>
    <phoneticPr fontId="3"/>
  </si>
  <si>
    <t>ＳＰスロット</t>
    <phoneticPr fontId="3"/>
  </si>
  <si>
    <t>ネーム１</t>
    <phoneticPr fontId="3"/>
  </si>
  <si>
    <t>ネーム２</t>
    <phoneticPr fontId="3"/>
  </si>
  <si>
    <t>消費</t>
    <rPh sb="0" eb="2">
      <t>ショウヒ</t>
    </rPh>
    <phoneticPr fontId="3"/>
  </si>
  <si>
    <t>コスト</t>
    <phoneticPr fontId="3"/>
  </si>
  <si>
    <t>スキルスロット詳細</t>
    <rPh sb="7" eb="9">
      <t>ショウサイ</t>
    </rPh>
    <phoneticPr fontId="3"/>
  </si>
  <si>
    <t>この欄は戦闘ステータス欄で選んだスキルスロットの詳細欄です。</t>
    <rPh sb="2" eb="3">
      <t>ラン</t>
    </rPh>
    <rPh sb="4" eb="6">
      <t>セントウ</t>
    </rPh>
    <rPh sb="11" eb="12">
      <t>ラン</t>
    </rPh>
    <rPh sb="13" eb="14">
      <t>エラ</t>
    </rPh>
    <rPh sb="24" eb="26">
      <t>ショウサイ</t>
    </rPh>
    <rPh sb="26" eb="27">
      <t>ラン</t>
    </rPh>
    <phoneticPr fontId="3"/>
  </si>
  <si>
    <t>スペシャルスキルスロット詳細</t>
    <rPh sb="12" eb="14">
      <t>ショウサイ</t>
    </rPh>
    <phoneticPr fontId="3"/>
  </si>
  <si>
    <t>この欄は戦闘ステータス欄で選んだＳＰスロットの詳細欄です。</t>
    <rPh sb="2" eb="3">
      <t>ラン</t>
    </rPh>
    <rPh sb="4" eb="6">
      <t>セントウ</t>
    </rPh>
    <rPh sb="11" eb="12">
      <t>ラン</t>
    </rPh>
    <rPh sb="13" eb="14">
      <t>エラ</t>
    </rPh>
    <rPh sb="23" eb="25">
      <t>ショウサイ</t>
    </rPh>
    <rPh sb="25" eb="26">
      <t>ラン</t>
    </rPh>
    <phoneticPr fontId="3"/>
  </si>
  <si>
    <t>なし</t>
    <phoneticPr fontId="3"/>
  </si>
  <si>
    <t>◆正義の味方　あなたは正義の味方である。無条件で弱者に手を差し伸べるだろう。</t>
    <rPh sb="1" eb="3">
      <t>セイギ</t>
    </rPh>
    <rPh sb="4" eb="6">
      <t>ミカタ</t>
    </rPh>
    <rPh sb="11" eb="13">
      <t>セイギ</t>
    </rPh>
    <rPh sb="14" eb="16">
      <t>ミカタ</t>
    </rPh>
    <rPh sb="20" eb="23">
      <t>ムジョウケン</t>
    </rPh>
    <rPh sb="24" eb="26">
      <t>ジャクシャ</t>
    </rPh>
    <rPh sb="27" eb="28">
      <t>テ</t>
    </rPh>
    <rPh sb="29" eb="30">
      <t>サ</t>
    </rPh>
    <rPh sb="31" eb="32">
      <t>ノ</t>
    </rPh>
    <phoneticPr fontId="2"/>
  </si>
  <si>
    <t>02.怪異</t>
  </si>
  <si>
    <t>03.侵略者</t>
  </si>
  <si>
    <t>04.秘密結社</t>
  </si>
  <si>
    <t>05.カルト教団</t>
  </si>
  <si>
    <t>07.ヴィラン</t>
  </si>
  <si>
    <t>08.魔術協会</t>
  </si>
  <si>
    <t>09.裏社会</t>
  </si>
  <si>
    <t>10.異能者狩り</t>
  </si>
  <si>
    <t>11.狂ったＡＩ</t>
  </si>
  <si>
    <t>12.政府の闇</t>
  </si>
  <si>
    <t>▼Stance</t>
  </si>
  <si>
    <t>enemy</t>
  </si>
  <si>
    <t>02.正義の味方</t>
  </si>
  <si>
    <t>03.独善</t>
  </si>
  <si>
    <t>04.実験体</t>
  </si>
  <si>
    <t>05.逃亡者</t>
  </si>
  <si>
    <t>06.被害者</t>
  </si>
  <si>
    <t>07.中立</t>
  </si>
  <si>
    <t>08.ビジネス</t>
  </si>
  <si>
    <t>08.裏切者</t>
  </si>
  <si>
    <t>10.対立陣営</t>
  </si>
  <si>
    <t>11.共感者</t>
  </si>
  <si>
    <t>12.快楽者</t>
  </si>
  <si>
    <t>Rdコスト</t>
    <phoneticPr fontId="3"/>
  </si>
  <si>
    <t>煙幕</t>
    <rPh sb="0" eb="2">
      <t>エンマク</t>
    </rPh>
    <phoneticPr fontId="3"/>
  </si>
  <si>
    <t>幸福薬</t>
    <rPh sb="0" eb="2">
      <t>コウフク</t>
    </rPh>
    <rPh sb="2" eb="3">
      <t>ヤク</t>
    </rPh>
    <phoneticPr fontId="3"/>
  </si>
  <si>
    <t>違法グレネード</t>
    <rPh sb="0" eb="2">
      <t>イホウ</t>
    </rPh>
    <phoneticPr fontId="3"/>
  </si>
  <si>
    <t>蘇生キット</t>
    <rPh sb="0" eb="2">
      <t>ソセイ</t>
    </rPh>
    <phoneticPr fontId="3"/>
  </si>
  <si>
    <t>エルダーサイン</t>
  </si>
  <si>
    <t>強化</t>
  </si>
  <si>
    <t>ライズ</t>
  </si>
  <si>
    <t>強化×2</t>
  </si>
  <si>
    <t>ライズ・ダブル</t>
  </si>
  <si>
    <t>強化×3</t>
  </si>
  <si>
    <t>ライズ・トリプル</t>
  </si>
  <si>
    <t>瞬間強化</t>
  </si>
  <si>
    <t>インスタント</t>
  </si>
  <si>
    <t>変質</t>
  </si>
  <si>
    <t>アザー</t>
  </si>
  <si>
    <t>異形化</t>
  </si>
  <si>
    <t>トランス</t>
  </si>
  <si>
    <t>減衰</t>
  </si>
  <si>
    <t>フォール</t>
  </si>
  <si>
    <t>減衰×2</t>
  </si>
  <si>
    <t>フォール・ダブル</t>
  </si>
  <si>
    <t>減衰×3</t>
  </si>
  <si>
    <t>フォール・トリプル</t>
  </si>
  <si>
    <t>感覚妨害</t>
  </si>
  <si>
    <t>クローズ</t>
  </si>
  <si>
    <t>脱力</t>
  </si>
  <si>
    <t>ナーフ</t>
  </si>
  <si>
    <t>放射</t>
  </si>
  <si>
    <t>ショット</t>
  </si>
  <si>
    <t>一点集中</t>
  </si>
  <si>
    <t>スティンガー</t>
  </si>
  <si>
    <t>共振</t>
  </si>
  <si>
    <t>ウェイブ</t>
  </si>
  <si>
    <t>貫通</t>
  </si>
  <si>
    <t>ペネトレイション</t>
  </si>
  <si>
    <t>一閃</t>
  </si>
  <si>
    <t>スラッシュ</t>
  </si>
  <si>
    <t>重撃</t>
  </si>
  <si>
    <t>リコイル</t>
  </si>
  <si>
    <t>全放射</t>
  </si>
  <si>
    <t>オールレンジ</t>
  </si>
  <si>
    <t>広域波</t>
  </si>
  <si>
    <t>エリアショット</t>
  </si>
  <si>
    <t>硬化</t>
  </si>
  <si>
    <t>アーマー</t>
  </si>
  <si>
    <t>強化装甲</t>
  </si>
  <si>
    <t>エンハンス</t>
  </si>
  <si>
    <t>自動防御</t>
  </si>
  <si>
    <t>オートガード</t>
  </si>
  <si>
    <t>浸食</t>
  </si>
  <si>
    <t>コロージョン</t>
  </si>
  <si>
    <t>痛撃</t>
  </si>
  <si>
    <t>ペイン</t>
  </si>
  <si>
    <t>反射</t>
  </si>
  <si>
    <t>リフレクション</t>
  </si>
  <si>
    <t>回復</t>
  </si>
  <si>
    <t>ヒーリング</t>
  </si>
  <si>
    <t>自己治癒</t>
  </si>
  <si>
    <t>オーラ</t>
  </si>
  <si>
    <t>体力転移</t>
  </si>
  <si>
    <t>トレード</t>
  </si>
  <si>
    <t>吸収</t>
  </si>
  <si>
    <t>ドレイン</t>
  </si>
  <si>
    <t>自動再生</t>
  </si>
  <si>
    <t>リジェネーター</t>
  </si>
  <si>
    <t>命運</t>
  </si>
  <si>
    <t>ギャンブル</t>
  </si>
  <si>
    <t>充填</t>
  </si>
  <si>
    <t>チャージ</t>
  </si>
  <si>
    <t>阻害</t>
  </si>
  <si>
    <t>バインド</t>
  </si>
  <si>
    <t>拘束</t>
  </si>
  <si>
    <t>スタン</t>
  </si>
  <si>
    <t>狂化</t>
  </si>
  <si>
    <t>リスク</t>
  </si>
  <si>
    <t>加速</t>
  </si>
  <si>
    <t>クイックドロー</t>
  </si>
  <si>
    <t>挑発</t>
  </si>
  <si>
    <t>ヘイトアクション</t>
  </si>
  <si>
    <t>領域展開</t>
  </si>
  <si>
    <t>テリトリー</t>
  </si>
  <si>
    <t>複製</t>
  </si>
  <si>
    <t>コピー</t>
  </si>
  <si>
    <t>第六感</t>
  </si>
  <si>
    <t>センス</t>
  </si>
  <si>
    <t>怪力乱神</t>
  </si>
  <si>
    <t>かいりょくらんしん</t>
  </si>
  <si>
    <t>臥薪嘗胆</t>
  </si>
  <si>
    <t>がしんしょうたん</t>
  </si>
  <si>
    <t>電光石火</t>
  </si>
  <si>
    <t>でんこうせっか</t>
  </si>
  <si>
    <t>才気煥発</t>
  </si>
  <si>
    <t>さいきかんぱつ</t>
  </si>
  <si>
    <t>天衣無縫</t>
  </si>
  <si>
    <t>てんいむほう</t>
  </si>
  <si>
    <t>画竜点睛</t>
  </si>
  <si>
    <t>がりょうてんせい</t>
  </si>
  <si>
    <t>補強</t>
    <rPh sb="0" eb="2">
      <t>ホキョウ</t>
    </rPh>
    <phoneticPr fontId="3"/>
  </si>
  <si>
    <t>感or知 5以上</t>
  </si>
  <si>
    <t>感or知 9以上</t>
  </si>
  <si>
    <t>AC</t>
  </si>
  <si>
    <t>タイミング</t>
    <phoneticPr fontId="3"/>
  </si>
  <si>
    <t>DAMAGE</t>
  </si>
  <si>
    <t>UNIQUE</t>
    <phoneticPr fontId="3"/>
  </si>
  <si>
    <t>SE,AC,RE,OP</t>
  </si>
  <si>
    <t>AC,OP</t>
  </si>
  <si>
    <t>AC,RE,OP</t>
  </si>
  <si>
    <t>SE,AC</t>
  </si>
  <si>
    <t>IN,AC,OP</t>
  </si>
  <si>
    <t>技 5以上</t>
    <rPh sb="0" eb="1">
      <t>ワザ</t>
    </rPh>
    <rPh sb="3" eb="5">
      <t>イジョウ</t>
    </rPh>
    <phoneticPr fontId="3"/>
  </si>
  <si>
    <t>筋or技 7以上</t>
    <rPh sb="0" eb="1">
      <t>スジ</t>
    </rPh>
    <rPh sb="3" eb="4">
      <t>ギ</t>
    </rPh>
    <rPh sb="6" eb="8">
      <t>イジョウ</t>
    </rPh>
    <phoneticPr fontId="3"/>
  </si>
  <si>
    <t>技or知 ５以上</t>
    <rPh sb="0" eb="1">
      <t>ワザ</t>
    </rPh>
    <rPh sb="3" eb="4">
      <t>チ</t>
    </rPh>
    <phoneticPr fontId="3"/>
  </si>
  <si>
    <t>技or知 7以上</t>
    <rPh sb="0" eb="1">
      <t>ワザ</t>
    </rPh>
    <rPh sb="3" eb="4">
      <t>チ</t>
    </rPh>
    <phoneticPr fontId="3"/>
  </si>
  <si>
    <t>取得条件</t>
    <rPh sb="0" eb="2">
      <t>シュトク</t>
    </rPh>
    <rPh sb="2" eb="4">
      <t>ジョウケン</t>
    </rPh>
    <phoneticPr fontId="3"/>
  </si>
  <si>
    <t>補強×2</t>
    <rPh sb="0" eb="2">
      <t>ホキョウ</t>
    </rPh>
    <phoneticPr fontId="3"/>
  </si>
  <si>
    <t>補強×3</t>
    <rPh sb="0" eb="2">
      <t>ホキョウ</t>
    </rPh>
    <phoneticPr fontId="3"/>
  </si>
  <si>
    <t>応急キット</t>
    <rPh sb="0" eb="2">
      <t>オウキュウ</t>
    </rPh>
    <phoneticPr fontId="3"/>
  </si>
  <si>
    <t>ナノマシン</t>
  </si>
  <si>
    <t>抑制薬</t>
    <rPh sb="0" eb="2">
      <t>ヨクセイ</t>
    </rPh>
    <rPh sb="2" eb="3">
      <t>ヤク</t>
    </rPh>
    <phoneticPr fontId="3"/>
  </si>
  <si>
    <t>コネクション</t>
  </si>
  <si>
    <t>防弾チョッキ</t>
    <rPh sb="0" eb="2">
      <t>ボウダン</t>
    </rPh>
    <phoneticPr fontId="3"/>
  </si>
  <si>
    <t>防護結界</t>
    <rPh sb="0" eb="2">
      <t>ボウゴ</t>
    </rPh>
    <rPh sb="2" eb="4">
      <t>ケッカイ</t>
    </rPh>
    <phoneticPr fontId="3"/>
  </si>
  <si>
    <t>インスタントバリア</t>
  </si>
  <si>
    <t>増強アンプル</t>
    <rPh sb="0" eb="2">
      <t>ゾウキョウ</t>
    </rPh>
    <phoneticPr fontId="3"/>
  </si>
  <si>
    <t>強化シナプス</t>
    <rPh sb="0" eb="2">
      <t>キョウカ</t>
    </rPh>
    <phoneticPr fontId="3"/>
  </si>
  <si>
    <t>幸運のお守り</t>
    <rPh sb="0" eb="2">
      <t>コウウン</t>
    </rPh>
    <rPh sb="4" eb="5">
      <t>マモ</t>
    </rPh>
    <phoneticPr fontId="3"/>
  </si>
  <si>
    <t>魔石</t>
    <rPh sb="0" eb="2">
      <t>マセキ</t>
    </rPh>
    <phoneticPr fontId="3"/>
  </si>
  <si>
    <t>スタングレネード</t>
  </si>
  <si>
    <t>ライトセイバー</t>
  </si>
  <si>
    <t>光子ドリル</t>
    <rPh sb="0" eb="2">
      <t>コウシ</t>
    </rPh>
    <phoneticPr fontId="3"/>
  </si>
  <si>
    <t>魔導書の切れ端</t>
    <rPh sb="0" eb="3">
      <t>マドウショ</t>
    </rPh>
    <rPh sb="4" eb="5">
      <t>キ</t>
    </rPh>
    <rPh sb="6" eb="7">
      <t>ハシ</t>
    </rPh>
    <phoneticPr fontId="3"/>
  </si>
  <si>
    <t>ロケットランチャー</t>
  </si>
  <si>
    <t>奇跡</t>
  </si>
  <si>
    <t>アブソリュート</t>
  </si>
  <si>
    <t>概念演算</t>
  </si>
  <si>
    <t>アンサートーカー</t>
  </si>
  <si>
    <t>女神の加護</t>
  </si>
  <si>
    <t>フォーチュン</t>
  </si>
  <si>
    <t>逆演算</t>
  </si>
  <si>
    <t>クラッキング</t>
  </si>
  <si>
    <t>再転</t>
  </si>
  <si>
    <t>リテイク</t>
  </si>
  <si>
    <t>逆転</t>
  </si>
  <si>
    <t>リバース</t>
  </si>
  <si>
    <t>伏兵</t>
  </si>
  <si>
    <t>ダークホース</t>
  </si>
  <si>
    <t>前言撤回</t>
  </si>
  <si>
    <t>パラドックス</t>
  </si>
  <si>
    <t>幻想殺し</t>
  </si>
  <si>
    <t>イマジンブレイカー</t>
  </si>
  <si>
    <t>事象反転</t>
  </si>
  <si>
    <t>オールフィクション</t>
  </si>
  <si>
    <t>原点回帰</t>
  </si>
  <si>
    <t>リセット</t>
  </si>
  <si>
    <t>再生者</t>
  </si>
  <si>
    <t>アンデッド</t>
  </si>
  <si>
    <t>リザレクト</t>
  </si>
  <si>
    <t>金剛不壊</t>
  </si>
  <si>
    <t>サムライハート</t>
  </si>
  <si>
    <t>悪運</t>
  </si>
  <si>
    <t>絶対防御</t>
  </si>
  <si>
    <t>ゼロリザルト</t>
  </si>
  <si>
    <t>呪詛</t>
  </si>
  <si>
    <t>ミラーリング</t>
  </si>
  <si>
    <t>復讐の一撃</t>
  </si>
  <si>
    <t>リベンジ</t>
  </si>
  <si>
    <t>勇猛果敢</t>
  </si>
  <si>
    <t>ベルセルク</t>
  </si>
  <si>
    <t>瞬動</t>
  </si>
  <si>
    <t>クロックアップ</t>
  </si>
  <si>
    <t>極技</t>
  </si>
  <si>
    <t>オーバーライド</t>
  </si>
  <si>
    <t>限界突破</t>
  </si>
  <si>
    <t>デッドエンド</t>
  </si>
  <si>
    <t>全解放</t>
  </si>
  <si>
    <t>フルバースト</t>
  </si>
  <si>
    <t>探索者</t>
  </si>
  <si>
    <t>プロフェッショナル</t>
  </si>
  <si>
    <t>一騎当千</t>
  </si>
  <si>
    <t>マスター</t>
  </si>
  <si>
    <t>指揮官</t>
  </si>
  <si>
    <t>コマンダー</t>
  </si>
  <si>
    <t>妨害工作</t>
  </si>
  <si>
    <t>ジャミング</t>
  </si>
  <si>
    <t>獅子奮迅</t>
  </si>
  <si>
    <t>フォース</t>
  </si>
  <si>
    <t>過重圧</t>
  </si>
  <si>
    <t>プレッシャー</t>
  </si>
  <si>
    <t>鷹の目</t>
  </si>
  <si>
    <t>ホークアイ</t>
  </si>
  <si>
    <t>幻影</t>
  </si>
  <si>
    <t>ファントム</t>
  </si>
  <si>
    <t>道化師</t>
  </si>
  <si>
    <t>サクリファイス</t>
  </si>
  <si>
    <t>反撃者</t>
  </si>
  <si>
    <t>リベリオン</t>
  </si>
  <si>
    <t>運否天賦</t>
  </si>
  <si>
    <t>ディスティニードロー</t>
  </si>
  <si>
    <t>策略家</t>
  </si>
  <si>
    <t>アシスタント</t>
  </si>
  <si>
    <t>重装甲</t>
  </si>
  <si>
    <t>ヘビーナイト</t>
  </si>
  <si>
    <t>感染者</t>
  </si>
  <si>
    <t>ベノムハザード</t>
  </si>
  <si>
    <t>魂喰い</t>
  </si>
  <si>
    <t>ソウルイーター</t>
  </si>
  <si>
    <t>癒し手</t>
  </si>
  <si>
    <t>ヒーラー</t>
  </si>
  <si>
    <t>固有結界</t>
  </si>
  <si>
    <t>オーバーロード</t>
  </si>
  <si>
    <t>奉仕者</t>
  </si>
  <si>
    <t>トレーダー</t>
  </si>
  <si>
    <t>魔術師</t>
  </si>
  <si>
    <t>ウィザード</t>
  </si>
  <si>
    <t>血の代償</t>
  </si>
  <si>
    <t>ブラッディマリー</t>
  </si>
  <si>
    <t>バランサー</t>
  </si>
  <si>
    <t>祝福</t>
  </si>
  <si>
    <t>ファンファーレ</t>
  </si>
  <si>
    <t>明鏡止水</t>
  </si>
  <si>
    <t>ゾーン</t>
  </si>
  <si>
    <t>無血開城</t>
  </si>
  <si>
    <t>ピースメイカー</t>
  </si>
  <si>
    <t>闇商人</t>
  </si>
  <si>
    <t>ディーラー</t>
  </si>
  <si>
    <t>生存術</t>
  </si>
  <si>
    <t>サバイバー</t>
  </si>
  <si>
    <t>失敗談</t>
  </si>
  <si>
    <t>ミステイク</t>
  </si>
  <si>
    <t>3</t>
    <phoneticPr fontId="3"/>
  </si>
  <si>
    <t>不要</t>
    <rPh sb="0" eb="2">
      <t>フヨウ</t>
    </rPh>
    <phoneticPr fontId="3"/>
  </si>
  <si>
    <t>条件</t>
    <rPh sb="0" eb="2">
      <t>ジョウケン</t>
    </rPh>
    <phoneticPr fontId="3"/>
  </si>
  <si>
    <t>0</t>
    <phoneticPr fontId="3"/>
  </si>
  <si>
    <t>神託</t>
    <rPh sb="0" eb="2">
      <t>シンタク</t>
    </rPh>
    <phoneticPr fontId="3"/>
  </si>
  <si>
    <t>調律者</t>
    <rPh sb="2" eb="3">
      <t>シャ</t>
    </rPh>
    <phoneticPr fontId="3"/>
  </si>
  <si>
    <t>筋or技 7以上</t>
    <rPh sb="0" eb="1">
      <t>スジ</t>
    </rPh>
    <rPh sb="3" eb="4">
      <t>ギ</t>
    </rPh>
    <phoneticPr fontId="3"/>
  </si>
  <si>
    <t>技 7以上</t>
    <rPh sb="0" eb="1">
      <t>ワザ</t>
    </rPh>
    <rPh sb="3" eb="5">
      <t>イジョウ</t>
    </rPh>
    <phoneticPr fontId="3"/>
  </si>
  <si>
    <t>知 7以上</t>
    <rPh sb="3" eb="5">
      <t>イジョウ</t>
    </rPh>
    <phoneticPr fontId="3"/>
  </si>
  <si>
    <t>技 9以上</t>
    <rPh sb="0" eb="1">
      <t>ワザ</t>
    </rPh>
    <rPh sb="3" eb="5">
      <t>イジョウ</t>
    </rPh>
    <phoneticPr fontId="3"/>
  </si>
  <si>
    <t>感or知 9以上</t>
    <rPh sb="0" eb="1">
      <t>カン</t>
    </rPh>
    <phoneticPr fontId="3"/>
  </si>
  <si>
    <t>才 11以上</t>
    <rPh sb="0" eb="1">
      <t>サイ</t>
    </rPh>
    <rPh sb="4" eb="6">
      <t>イジョウ</t>
    </rPh>
    <phoneticPr fontId="3"/>
  </si>
  <si>
    <t>筋 10以上</t>
    <rPh sb="0" eb="1">
      <t>スジ</t>
    </rPh>
    <rPh sb="4" eb="6">
      <t>イジョウ</t>
    </rPh>
    <phoneticPr fontId="3"/>
  </si>
  <si>
    <t>技 10以上</t>
    <rPh sb="0" eb="1">
      <t>ワザ</t>
    </rPh>
    <rPh sb="4" eb="6">
      <t>イジョウ</t>
    </rPh>
    <phoneticPr fontId="3"/>
  </si>
  <si>
    <t>感 10以上</t>
    <rPh sb="0" eb="1">
      <t>カン</t>
    </rPh>
    <rPh sb="4" eb="6">
      <t>イジョウ</t>
    </rPh>
    <phoneticPr fontId="3"/>
  </si>
  <si>
    <t>知 10以上</t>
    <rPh sb="4" eb="6">
      <t>イジョウ</t>
    </rPh>
    <phoneticPr fontId="3"/>
  </si>
  <si>
    <t>魅 10以上</t>
    <rPh sb="4" eb="6">
      <t>イジョウ</t>
    </rPh>
    <phoneticPr fontId="3"/>
  </si>
  <si>
    <t>才 10以上</t>
    <rPh sb="0" eb="1">
      <t>サイ</t>
    </rPh>
    <rPh sb="4" eb="6">
      <t>イジョウ</t>
    </rPh>
    <phoneticPr fontId="3"/>
  </si>
  <si>
    <t>所持リソース</t>
    <rPh sb="0" eb="2">
      <t>ショジ</t>
    </rPh>
    <phoneticPr fontId="3"/>
  </si>
  <si>
    <t>エネミー説明欄</t>
    <rPh sb="4" eb="6">
      <t>セツメイ</t>
    </rPh>
    <rPh sb="6" eb="7">
      <t>ラン</t>
    </rPh>
    <phoneticPr fontId="3"/>
  </si>
  <si>
    <t>撤退スキル</t>
    <rPh sb="0" eb="2">
      <t>テッタイ</t>
    </rPh>
    <phoneticPr fontId="3"/>
  </si>
  <si>
    <t>ボススキルA</t>
    <phoneticPr fontId="3"/>
  </si>
  <si>
    <t>ボススキルB</t>
    <phoneticPr fontId="3"/>
  </si>
  <si>
    <t>神隠れ</t>
    <rPh sb="0" eb="1">
      <t>カミ</t>
    </rPh>
    <rPh sb="1" eb="2">
      <t>カク</t>
    </rPh>
    <phoneticPr fontId="3"/>
  </si>
  <si>
    <t>異次元門</t>
    <rPh sb="0" eb="3">
      <t>イジゲン</t>
    </rPh>
    <rPh sb="3" eb="4">
      <t>モン</t>
    </rPh>
    <phoneticPr fontId="3"/>
  </si>
  <si>
    <t>陽動</t>
    <rPh sb="0" eb="2">
      <t>ヨウドウ</t>
    </rPh>
    <phoneticPr fontId="3"/>
  </si>
  <si>
    <t>贄</t>
    <rPh sb="0" eb="1">
      <t>ニエ</t>
    </rPh>
    <phoneticPr fontId="3"/>
  </si>
  <si>
    <t>囁き</t>
    <rPh sb="0" eb="1">
      <t>ササヤ</t>
    </rPh>
    <phoneticPr fontId="3"/>
  </si>
  <si>
    <t>認識阻害</t>
    <rPh sb="0" eb="2">
      <t>ニンシキ</t>
    </rPh>
    <rPh sb="2" eb="4">
      <t>ソガイ</t>
    </rPh>
    <phoneticPr fontId="3"/>
  </si>
  <si>
    <t>逃走車両</t>
    <rPh sb="0" eb="2">
      <t>トウソウ</t>
    </rPh>
    <rPh sb="2" eb="4">
      <t>シャリョウ</t>
    </rPh>
    <phoneticPr fontId="3"/>
  </si>
  <si>
    <t>光学迷彩</t>
    <rPh sb="0" eb="2">
      <t>コウガク</t>
    </rPh>
    <rPh sb="2" eb="4">
      <t>メイサイ</t>
    </rPh>
    <phoneticPr fontId="3"/>
  </si>
  <si>
    <t>Rank</t>
    <phoneticPr fontId="3"/>
  </si>
  <si>
    <t>Type</t>
    <phoneticPr fontId="3"/>
  </si>
  <si>
    <t>不要</t>
  </si>
  <si>
    <t>攻撃</t>
    <rPh sb="0" eb="2">
      <t>コウゲキ</t>
    </rPh>
    <phoneticPr fontId="3"/>
  </si>
  <si>
    <t>命中</t>
    <rPh sb="0" eb="2">
      <t>メイチュウ</t>
    </rPh>
    <phoneticPr fontId="3"/>
  </si>
  <si>
    <t>回避</t>
    <rPh sb="0" eb="2">
      <t>カイヒ</t>
    </rPh>
    <phoneticPr fontId="3"/>
  </si>
  <si>
    <t>行動</t>
    <rPh sb="0" eb="2">
      <t>コウドウ</t>
    </rPh>
    <phoneticPr fontId="3"/>
  </si>
  <si>
    <t>防御</t>
    <rPh sb="0" eb="2">
      <t>ボウギョ</t>
    </rPh>
    <phoneticPr fontId="3"/>
  </si>
  <si>
    <t>ラウンドコスト上限</t>
    <rPh sb="7" eb="9">
      <t>ジョウゲン</t>
    </rPh>
    <phoneticPr fontId="3"/>
  </si>
  <si>
    <t>獄炎</t>
    <rPh sb="0" eb="2">
      <t>ゴクエン</t>
    </rPh>
    <phoneticPr fontId="3"/>
  </si>
  <si>
    <t>メギド</t>
  </si>
  <si>
    <t>5</t>
  </si>
  <si>
    <t>Name</t>
    <phoneticPr fontId="3"/>
  </si>
  <si>
    <t>※エネミーRankを決定する事で作成リソースが決定されます</t>
    <rPh sb="10" eb="12">
      <t>ケッテイ</t>
    </rPh>
    <rPh sb="14" eb="15">
      <t>コト</t>
    </rPh>
    <rPh sb="16" eb="18">
      <t>サクセイ</t>
    </rPh>
    <rPh sb="23" eb="25">
      <t>ケッテイ</t>
    </rPh>
    <phoneticPr fontId="3"/>
  </si>
  <si>
    <t>呼び声</t>
    <rPh sb="0" eb="1">
      <t>ヨ</t>
    </rPh>
    <rPh sb="2" eb="3">
      <t>コエ</t>
    </rPh>
    <phoneticPr fontId="3"/>
  </si>
  <si>
    <t>能力値</t>
    <rPh sb="0" eb="2">
      <t>ノウリョク</t>
    </rPh>
    <rPh sb="2" eb="3">
      <t>チ</t>
    </rPh>
    <phoneticPr fontId="3"/>
  </si>
  <si>
    <t>※攻撃・命中・回避は上限7まで。各最低１リソースは割り振ってください。</t>
    <rPh sb="1" eb="3">
      <t>コウゲキ</t>
    </rPh>
    <rPh sb="4" eb="6">
      <t>メイチュウ</t>
    </rPh>
    <rPh sb="7" eb="9">
      <t>カイヒ</t>
    </rPh>
    <rPh sb="10" eb="12">
      <t>ジョウゲン</t>
    </rPh>
    <rPh sb="16" eb="17">
      <t>カク</t>
    </rPh>
    <rPh sb="17" eb="19">
      <t>サイテイ</t>
    </rPh>
    <rPh sb="25" eb="26">
      <t>ワ</t>
    </rPh>
    <rPh sb="27" eb="28">
      <t>フ</t>
    </rPh>
    <phoneticPr fontId="3"/>
  </si>
  <si>
    <t>天啓</t>
    <rPh sb="0" eb="2">
      <t>テンケイ</t>
    </rPh>
    <phoneticPr fontId="3"/>
  </si>
  <si>
    <t>サイン</t>
  </si>
  <si>
    <t>厨二病TRPG　ワールドテイカー　エネミーシート</t>
    <rPh sb="0" eb="2">
      <t>チュウニ</t>
    </rPh>
    <rPh sb="2" eb="3">
      <t>ビョウ</t>
    </rPh>
    <phoneticPr fontId="3"/>
  </si>
  <si>
    <t>作成リソース点</t>
    <rPh sb="0" eb="2">
      <t>サクセイ</t>
    </rPh>
    <rPh sb="6" eb="7">
      <t>テン</t>
    </rPh>
    <phoneticPr fontId="3"/>
  </si>
  <si>
    <t>未使用リソース点</t>
    <rPh sb="0" eb="3">
      <t>ミシヨウ</t>
    </rPh>
    <rPh sb="7" eb="8">
      <t>テン</t>
    </rPh>
    <phoneticPr fontId="3"/>
  </si>
  <si>
    <t>カモフラージュ</t>
  </si>
  <si>
    <t>B1</t>
    <phoneticPr fontId="3"/>
  </si>
  <si>
    <t>強欲</t>
    <rPh sb="0" eb="2">
      <t>ゴウヨク</t>
    </rPh>
    <phoneticPr fontId="3"/>
  </si>
  <si>
    <t>かみがくれ</t>
  </si>
  <si>
    <t>ディメンションゲート</t>
  </si>
  <si>
    <t>デモンストレーション</t>
  </si>
  <si>
    <t>オファリング</t>
  </si>
  <si>
    <t>インサニティ</t>
  </si>
  <si>
    <t>スモーク</t>
  </si>
  <si>
    <t>オブストラクション</t>
  </si>
  <si>
    <t>エスケープ</t>
  </si>
  <si>
    <t>ランペイジ</t>
  </si>
  <si>
    <t>チームワーク</t>
  </si>
  <si>
    <t>02.怪異</t>
    <phoneticPr fontId="3"/>
  </si>
  <si>
    <t>IN</t>
  </si>
  <si>
    <t>写し身</t>
    <rPh sb="0" eb="1">
      <t>ウツ</t>
    </rPh>
    <rPh sb="2" eb="3">
      <t>ミ</t>
    </rPh>
    <phoneticPr fontId="1"/>
  </si>
  <si>
    <t>怪電波</t>
    <rPh sb="0" eb="1">
      <t>カイ</t>
    </rPh>
    <rPh sb="1" eb="3">
      <t>デンパ</t>
    </rPh>
    <phoneticPr fontId="1"/>
  </si>
  <si>
    <t>テラー</t>
  </si>
  <si>
    <t>狂乱</t>
    <rPh sb="0" eb="2">
      <t>キョウラン</t>
    </rPh>
    <phoneticPr fontId="1"/>
  </si>
  <si>
    <t>フィアー</t>
  </si>
  <si>
    <t>吸精</t>
    <rPh sb="0" eb="1">
      <t>ス</t>
    </rPh>
    <rPh sb="1" eb="2">
      <t>セイ</t>
    </rPh>
    <phoneticPr fontId="1"/>
  </si>
  <si>
    <t>サキュバス</t>
  </si>
  <si>
    <t>自爆</t>
    <rPh sb="0" eb="2">
      <t>ジバク</t>
    </rPh>
    <phoneticPr fontId="1"/>
  </si>
  <si>
    <t>ブラスト</t>
  </si>
  <si>
    <t>全ＨＰ</t>
    <rPh sb="0" eb="1">
      <t>ゼン</t>
    </rPh>
    <phoneticPr fontId="1"/>
  </si>
  <si>
    <t>怪物</t>
    <rPh sb="0" eb="2">
      <t>カイブツ</t>
    </rPh>
    <phoneticPr fontId="1"/>
  </si>
  <si>
    <t>モンスター</t>
  </si>
  <si>
    <t>不要</t>
    <rPh sb="0" eb="2">
      <t>フヨウ</t>
    </rPh>
    <phoneticPr fontId="1"/>
  </si>
  <si>
    <t>強靭</t>
    <rPh sb="0" eb="2">
      <t>キョウジン</t>
    </rPh>
    <phoneticPr fontId="1"/>
  </si>
  <si>
    <t>タフネス</t>
  </si>
  <si>
    <t>剛腕</t>
    <rPh sb="0" eb="2">
      <t>ゴウワン</t>
    </rPh>
    <phoneticPr fontId="1"/>
  </si>
  <si>
    <t>パワフル</t>
  </si>
  <si>
    <t>天眼</t>
    <rPh sb="0" eb="2">
      <t>テンガン</t>
    </rPh>
    <phoneticPr fontId="1"/>
  </si>
  <si>
    <t>スコープ</t>
  </si>
  <si>
    <t>俊足</t>
    <rPh sb="0" eb="2">
      <t>シュンソク</t>
    </rPh>
    <phoneticPr fontId="1"/>
  </si>
  <si>
    <t>クイック</t>
  </si>
  <si>
    <t>常時</t>
    <rPh sb="0" eb="2">
      <t>ジョウジ</t>
    </rPh>
    <phoneticPr fontId="3"/>
  </si>
  <si>
    <t>命中時、対象の暴走率を３％上昇させる。</t>
  </si>
  <si>
    <t>命中時、対象のリソースダイスを２つ減少する。</t>
  </si>
  <si>
    <t>03.侵略者</t>
    <phoneticPr fontId="3"/>
  </si>
  <si>
    <t>04.秘密結社</t>
    <phoneticPr fontId="3"/>
  </si>
  <si>
    <t>05.カルト教団</t>
    <phoneticPr fontId="3"/>
  </si>
  <si>
    <t>07.ヴィラン</t>
    <phoneticPr fontId="3"/>
  </si>
  <si>
    <t>08.魔術協会</t>
    <phoneticPr fontId="3"/>
  </si>
  <si>
    <t>09.裏社会</t>
    <phoneticPr fontId="3"/>
  </si>
  <si>
    <t>10.異能者狩り</t>
    <phoneticPr fontId="3"/>
  </si>
  <si>
    <t>11.狂ったＡＩ</t>
    <phoneticPr fontId="3"/>
  </si>
  <si>
    <t>12.政府の闇</t>
    <phoneticPr fontId="3"/>
  </si>
  <si>
    <t>B2</t>
    <phoneticPr fontId="3"/>
  </si>
  <si>
    <t>B3</t>
    <phoneticPr fontId="3"/>
  </si>
  <si>
    <t>B4</t>
    <phoneticPr fontId="3"/>
  </si>
  <si>
    <t>B5</t>
    <phoneticPr fontId="3"/>
  </si>
  <si>
    <t>B6</t>
    <phoneticPr fontId="3"/>
  </si>
  <si>
    <t>B7</t>
    <phoneticPr fontId="3"/>
  </si>
  <si>
    <t>B8</t>
    <phoneticPr fontId="3"/>
  </si>
  <si>
    <t>B9</t>
    <phoneticPr fontId="3"/>
  </si>
  <si>
    <t>B10</t>
    <phoneticPr fontId="3"/>
  </si>
  <si>
    <t>回復の護符</t>
    <rPh sb="0" eb="2">
      <t>カイフク</t>
    </rPh>
    <rPh sb="3" eb="5">
      <t>ゴフ</t>
    </rPh>
    <phoneticPr fontId="3"/>
  </si>
  <si>
    <t>知 5以上</t>
  </si>
  <si>
    <t>知 9以上</t>
  </si>
  <si>
    <t>筋 7以上</t>
  </si>
  <si>
    <t>感 9以上</t>
  </si>
  <si>
    <t>フォロー</t>
  </si>
  <si>
    <t>フォロー・ダブル</t>
  </si>
  <si>
    <t>フォロー・トリプル</t>
  </si>
  <si>
    <t>感or知 7以上</t>
  </si>
  <si>
    <t>感 6以上</t>
  </si>
  <si>
    <t>RE</t>
  </si>
  <si>
    <t>任意</t>
  </si>
  <si>
    <t>SE,EN,AC</t>
  </si>
  <si>
    <t>筋 5以上</t>
  </si>
  <si>
    <t>魅7以下or12以上</t>
  </si>
  <si>
    <t>SE,AC,OP</t>
  </si>
  <si>
    <t>SE</t>
  </si>
  <si>
    <t>ミラー</t>
  </si>
  <si>
    <t>7</t>
  </si>
  <si>
    <t>2</t>
  </si>
  <si>
    <t>8</t>
  </si>
  <si>
    <t>4</t>
  </si>
  <si>
    <t>3</t>
  </si>
  <si>
    <t>自身か他者のファンブルロールもしくはクリティカルロール結果をゼロにする。</t>
  </si>
  <si>
    <t>ダイハード</t>
  </si>
  <si>
    <t>宣言アクション内の自身の命中・回避判定ダイスを3つ追加する。</t>
  </si>
  <si>
    <t>宣言アクション内の他者の命中・回避判定ダイスを3つ追加する。</t>
  </si>
  <si>
    <t>硬化、強化装甲の補正効果が2倍になる。又、重装甲を使用した際の補正はそのラウンド内で継続となる。</t>
  </si>
  <si>
    <t>06.邪神の群勢</t>
    <rPh sb="6" eb="7">
      <t>グン</t>
    </rPh>
    <rPh sb="7" eb="8">
      <t>ゼイ</t>
    </rPh>
    <phoneticPr fontId="3"/>
  </si>
  <si>
    <t>女神の雫</t>
    <rPh sb="0" eb="2">
      <t>メガミ</t>
    </rPh>
    <rPh sb="3" eb="4">
      <t>シズク</t>
    </rPh>
    <phoneticPr fontId="3"/>
  </si>
  <si>
    <t>身代り人形</t>
    <rPh sb="0" eb="2">
      <t>ミガワ</t>
    </rPh>
    <rPh sb="3" eb="5">
      <t>ニンギョウ</t>
    </rPh>
    <phoneticPr fontId="3"/>
  </si>
  <si>
    <t>ＳＣ：強化×２</t>
    <rPh sb="3" eb="5">
      <t>キョウカ</t>
    </rPh>
    <phoneticPr fontId="3"/>
  </si>
  <si>
    <t>ＳＣ：補強×２</t>
    <rPh sb="3" eb="5">
      <t>ホキョウ</t>
    </rPh>
    <phoneticPr fontId="3"/>
  </si>
  <si>
    <t>ＳＣ：減衰×２</t>
    <rPh sb="3" eb="5">
      <t>ゲンスイ</t>
    </rPh>
    <phoneticPr fontId="3"/>
  </si>
  <si>
    <t>ＳＣ：浸食</t>
    <rPh sb="3" eb="5">
      <t>シンショク</t>
    </rPh>
    <phoneticPr fontId="3"/>
  </si>
  <si>
    <t>ＳＣ：領域展開</t>
    <rPh sb="3" eb="5">
      <t>リョウイキ</t>
    </rPh>
    <rPh sb="5" eb="7">
      <t>テンカイ</t>
    </rPh>
    <phoneticPr fontId="3"/>
  </si>
  <si>
    <t>圧縮カプセル</t>
    <rPh sb="0" eb="2">
      <t>アッシュク</t>
    </rPh>
    <phoneticPr fontId="3"/>
  </si>
  <si>
    <t>傲慢</t>
    <rPh sb="0" eb="2">
      <t>ゴウマン</t>
    </rPh>
    <phoneticPr fontId="3"/>
  </si>
  <si>
    <t>プライド</t>
    <phoneticPr fontId="3"/>
  </si>
  <si>
    <t>嫉妬</t>
    <rPh sb="0" eb="2">
      <t>シット</t>
    </rPh>
    <phoneticPr fontId="3"/>
  </si>
  <si>
    <t>色欲</t>
    <rPh sb="0" eb="2">
      <t>シキヨク</t>
    </rPh>
    <phoneticPr fontId="3"/>
  </si>
  <si>
    <t>怠惰</t>
    <rPh sb="0" eb="2">
      <t>タイダ</t>
    </rPh>
    <phoneticPr fontId="3"/>
  </si>
  <si>
    <t>暴食</t>
    <rPh sb="0" eb="2">
      <t>ボウショク</t>
    </rPh>
    <phoneticPr fontId="3"/>
  </si>
  <si>
    <t>▼活性効果</t>
    <rPh sb="1" eb="3">
      <t>カッセイ</t>
    </rPh>
    <rPh sb="3" eb="5">
      <t>コウカ</t>
    </rPh>
    <phoneticPr fontId="3"/>
  </si>
  <si>
    <t>リソース</t>
    <phoneticPr fontId="2"/>
  </si>
  <si>
    <t>累積数</t>
    <rPh sb="0" eb="2">
      <t>ルイセキ</t>
    </rPh>
    <rPh sb="2" eb="3">
      <t>スウ</t>
    </rPh>
    <phoneticPr fontId="3"/>
  </si>
  <si>
    <t>リソース回復型獲得数</t>
    <rPh sb="4" eb="6">
      <t>カイフク</t>
    </rPh>
    <rPh sb="6" eb="7">
      <t>ガタ</t>
    </rPh>
    <rPh sb="7" eb="10">
      <t>カクトクスウ</t>
    </rPh>
    <phoneticPr fontId="2"/>
  </si>
  <si>
    <t>リソース回復型累積数</t>
    <rPh sb="4" eb="6">
      <t>カイフク</t>
    </rPh>
    <rPh sb="6" eb="7">
      <t>ガタ</t>
    </rPh>
    <rPh sb="7" eb="9">
      <t>ルイセキ</t>
    </rPh>
    <rPh sb="9" eb="10">
      <t>スウ</t>
    </rPh>
    <phoneticPr fontId="2"/>
  </si>
  <si>
    <t>未活性</t>
    <rPh sb="0" eb="1">
      <t>ミ</t>
    </rPh>
    <rPh sb="1" eb="3">
      <t>カッセイ</t>
    </rPh>
    <phoneticPr fontId="3"/>
  </si>
  <si>
    <t>攻+1</t>
    <rPh sb="0" eb="1">
      <t>コウ</t>
    </rPh>
    <phoneticPr fontId="3"/>
  </si>
  <si>
    <t>命+1</t>
    <phoneticPr fontId="3"/>
  </si>
  <si>
    <t>回+1</t>
    <rPh sb="0" eb="1">
      <t>カイ</t>
    </rPh>
    <phoneticPr fontId="3"/>
  </si>
  <si>
    <t>Rd+1</t>
    <phoneticPr fontId="3"/>
  </si>
  <si>
    <t>感 5以上</t>
  </si>
  <si>
    <t>攻+2</t>
    <rPh sb="0" eb="1">
      <t>コウ</t>
    </rPh>
    <phoneticPr fontId="3"/>
  </si>
  <si>
    <t>防+1</t>
    <rPh sb="0" eb="1">
      <t>フセ</t>
    </rPh>
    <phoneticPr fontId="3"/>
  </si>
  <si>
    <t>命+2</t>
    <phoneticPr fontId="3"/>
  </si>
  <si>
    <t>回+2</t>
    <rPh sb="0" eb="1">
      <t>カイ</t>
    </rPh>
    <phoneticPr fontId="3"/>
  </si>
  <si>
    <t>Rd+2</t>
  </si>
  <si>
    <t>攻+4　判d+1</t>
    <rPh sb="0" eb="1">
      <t>コウ</t>
    </rPh>
    <phoneticPr fontId="3"/>
  </si>
  <si>
    <t>防+2　判d+1</t>
    <rPh sb="0" eb="1">
      <t>フセ</t>
    </rPh>
    <phoneticPr fontId="3"/>
  </si>
  <si>
    <t>命+4　判d+1</t>
    <phoneticPr fontId="3"/>
  </si>
  <si>
    <t>回+4　判d+1</t>
    <rPh sb="0" eb="1">
      <t>カイ</t>
    </rPh>
    <phoneticPr fontId="3"/>
  </si>
  <si>
    <t>Rd+4　判d+1</t>
    <phoneticPr fontId="3"/>
  </si>
  <si>
    <t>攻+5　判d+2</t>
    <rPh sb="0" eb="1">
      <t>コウ</t>
    </rPh>
    <phoneticPr fontId="3"/>
  </si>
  <si>
    <t>防+2　判d+2</t>
    <rPh sb="0" eb="1">
      <t>フセ</t>
    </rPh>
    <phoneticPr fontId="3"/>
  </si>
  <si>
    <t>命+5　判d+2</t>
  </si>
  <si>
    <t>回+5　判d+2</t>
    <rPh sb="0" eb="1">
      <t>カイ</t>
    </rPh>
    <phoneticPr fontId="3"/>
  </si>
  <si>
    <t>Rd+5　判d+2</t>
    <phoneticPr fontId="3"/>
  </si>
  <si>
    <t>攻+6　判d+2</t>
    <rPh sb="0" eb="1">
      <t>コウ</t>
    </rPh>
    <phoneticPr fontId="3"/>
  </si>
  <si>
    <t>防+3　判d+2</t>
    <rPh sb="0" eb="1">
      <t>フセ</t>
    </rPh>
    <phoneticPr fontId="3"/>
  </si>
  <si>
    <t>命+6　判d+2</t>
  </si>
  <si>
    <t>回+6　判d+2</t>
    <rPh sb="0" eb="1">
      <t>カイ</t>
    </rPh>
    <phoneticPr fontId="3"/>
  </si>
  <si>
    <t>Rd+6　判d+2</t>
    <phoneticPr fontId="3"/>
  </si>
  <si>
    <t>攻+7　判d+2</t>
    <rPh sb="0" eb="1">
      <t>コウ</t>
    </rPh>
    <phoneticPr fontId="3"/>
  </si>
  <si>
    <t>命+7　判d+2</t>
  </si>
  <si>
    <t>回+7　判d+2</t>
    <rPh sb="0" eb="1">
      <t>カイ</t>
    </rPh>
    <phoneticPr fontId="3"/>
  </si>
  <si>
    <t>Rd+7　判d+2</t>
    <phoneticPr fontId="3"/>
  </si>
  <si>
    <t>◆邪神の群勢　理外のものが這いよってくる。あなたは深淵を覗いてしまった。</t>
    <rPh sb="1" eb="3">
      <t>ジャシン</t>
    </rPh>
    <rPh sb="4" eb="5">
      <t>グン</t>
    </rPh>
    <rPh sb="5" eb="6">
      <t>ゼイ</t>
    </rPh>
    <rPh sb="7" eb="9">
      <t>リガイ</t>
    </rPh>
    <rPh sb="13" eb="14">
      <t>ハ</t>
    </rPh>
    <rPh sb="25" eb="27">
      <t>シンエン</t>
    </rPh>
    <rPh sb="28" eb="29">
      <t>ノゾ</t>
    </rPh>
    <phoneticPr fontId="3"/>
  </si>
  <si>
    <t>攻+8　判d+2</t>
    <rPh sb="0" eb="1">
      <t>コウ</t>
    </rPh>
    <phoneticPr fontId="3"/>
  </si>
  <si>
    <t>防+4　判d+2</t>
    <rPh sb="0" eb="1">
      <t>フセ</t>
    </rPh>
    <phoneticPr fontId="3"/>
  </si>
  <si>
    <t>命+8　判d+2</t>
  </si>
  <si>
    <t>回+8　判d+2</t>
    <rPh sb="0" eb="1">
      <t>カイ</t>
    </rPh>
    <phoneticPr fontId="3"/>
  </si>
  <si>
    <t>Rd+8　判d+2</t>
    <phoneticPr fontId="3"/>
  </si>
  <si>
    <t>攻+9　判d+2</t>
    <rPh sb="0" eb="1">
      <t>コウ</t>
    </rPh>
    <phoneticPr fontId="3"/>
  </si>
  <si>
    <t>命+9　判d+2</t>
  </si>
  <si>
    <t>回+9　判d+2</t>
    <rPh sb="0" eb="1">
      <t>カイ</t>
    </rPh>
    <phoneticPr fontId="3"/>
  </si>
  <si>
    <t>Rd+9　判d+2</t>
    <phoneticPr fontId="3"/>
  </si>
  <si>
    <t>攻+10　判d+3</t>
    <rPh sb="0" eb="1">
      <t>コウ</t>
    </rPh>
    <phoneticPr fontId="3"/>
  </si>
  <si>
    <t>防+5　判d+3</t>
    <rPh sb="0" eb="1">
      <t>フセ</t>
    </rPh>
    <phoneticPr fontId="3"/>
  </si>
  <si>
    <t>命+10　判d+3</t>
  </si>
  <si>
    <t>回+10　判d+3</t>
    <rPh sb="0" eb="1">
      <t>カイ</t>
    </rPh>
    <phoneticPr fontId="3"/>
  </si>
  <si>
    <t>Rd+10　判d+3</t>
    <phoneticPr fontId="3"/>
  </si>
  <si>
    <t>宣言した後の自身か他者の技能判定ダイスを３つ追加する。</t>
  </si>
  <si>
    <t>宣言した後の自身か他者のダメージダイスを２つ追加する。</t>
  </si>
  <si>
    <t>自身の技能判定に判定ダイスを２つ追加する。</t>
  </si>
  <si>
    <t>レーザーガン</t>
  </si>
  <si>
    <t>反物質爆弾</t>
  </si>
  <si>
    <t>ＳＣ：強化</t>
  </si>
  <si>
    <t>ＳＣ：補強</t>
  </si>
  <si>
    <t>エンヴィー</t>
  </si>
  <si>
    <t>ラスト</t>
  </si>
  <si>
    <t>ＳＣ：減衰</t>
  </si>
  <si>
    <t>スロウス</t>
  </si>
  <si>
    <t>ＳＣ：放射</t>
  </si>
  <si>
    <t>ＳＣ：重撃</t>
  </si>
  <si>
    <t>ＳＣ：回復</t>
  </si>
  <si>
    <t>ＳＣ：吸収</t>
  </si>
  <si>
    <t>ＳＣ：狂化</t>
  </si>
  <si>
    <t>性転換薬</t>
  </si>
  <si>
    <t>変装マスク</t>
  </si>
  <si>
    <t>獣化札</t>
  </si>
  <si>
    <t>抽出デバイス</t>
  </si>
  <si>
    <t>破壊ウイルス</t>
  </si>
  <si>
    <t>念話球</t>
  </si>
  <si>
    <t>鳥獣擬香</t>
  </si>
  <si>
    <t>禁域のルーン</t>
  </si>
  <si>
    <t>スキルコンボMemo</t>
    <phoneticPr fontId="3"/>
  </si>
  <si>
    <t>この欄はスキル・ＳＰスキルの組み合わせを事前にメモしておく欄です。</t>
    <rPh sb="2" eb="3">
      <t>ラン</t>
    </rPh>
    <rPh sb="14" eb="15">
      <t>ク</t>
    </rPh>
    <rPh sb="16" eb="17">
      <t>ア</t>
    </rPh>
    <rPh sb="20" eb="22">
      <t>ジゼン</t>
    </rPh>
    <rPh sb="29" eb="30">
      <t>ラン</t>
    </rPh>
    <phoneticPr fontId="3"/>
  </si>
  <si>
    <t>オンラインセッションでのコピペなどに活用ください。</t>
    <rPh sb="18" eb="20">
      <t>カツヨウ</t>
    </rPh>
    <phoneticPr fontId="3"/>
  </si>
  <si>
    <t>スキルコンボ１</t>
    <phoneticPr fontId="3"/>
  </si>
  <si>
    <t>コピペ用</t>
    <rPh sb="3" eb="4">
      <t>ヨウ</t>
    </rPh>
    <phoneticPr fontId="3"/>
  </si>
  <si>
    <t>スキルコンボ２</t>
    <phoneticPr fontId="3"/>
  </si>
  <si>
    <t>スキルコンボ３</t>
    <phoneticPr fontId="3"/>
  </si>
  <si>
    <t>スキルコンボ４</t>
    <phoneticPr fontId="3"/>
  </si>
  <si>
    <t>スキルコンボ５</t>
    <phoneticPr fontId="3"/>
  </si>
  <si>
    <t>ボス</t>
  </si>
  <si>
    <t>ミドル</t>
  </si>
  <si>
    <t>ノーマル</t>
  </si>
  <si>
    <t>06.邪神の群勢</t>
    <rPh sb="6" eb="8">
      <t>グンゼイ</t>
    </rPh>
    <phoneticPr fontId="3"/>
  </si>
  <si>
    <t>刻印</t>
    <rPh sb="0" eb="2">
      <t>コクイン</t>
    </rPh>
    <phoneticPr fontId="1"/>
  </si>
  <si>
    <t>カース</t>
  </si>
  <si>
    <t>変転</t>
    <rPh sb="0" eb="2">
      <t>ヘンテン</t>
    </rPh>
    <phoneticPr fontId="1"/>
  </si>
  <si>
    <t>シャッフル</t>
  </si>
  <si>
    <t>融合</t>
    <rPh sb="0" eb="2">
      <t>ユウゴウ</t>
    </rPh>
    <phoneticPr fontId="1"/>
  </si>
  <si>
    <t>ユニゾン</t>
  </si>
  <si>
    <t>盾</t>
    <rPh sb="0" eb="1">
      <t>タテ</t>
    </rPh>
    <phoneticPr fontId="1"/>
  </si>
  <si>
    <t>シールド</t>
  </si>
  <si>
    <t>UNIQUE</t>
  </si>
  <si>
    <t>盾×２</t>
    <rPh sb="0" eb="1">
      <t>タテ</t>
    </rPh>
    <phoneticPr fontId="1"/>
  </si>
  <si>
    <t>シールド・ダブル</t>
  </si>
  <si>
    <t>盾×３</t>
    <rPh sb="0" eb="1">
      <t>タテ</t>
    </rPh>
    <phoneticPr fontId="1"/>
  </si>
  <si>
    <t>シールド・トリプル</t>
  </si>
  <si>
    <t>衝動</t>
    <rPh sb="0" eb="2">
      <t>ショウドウ</t>
    </rPh>
    <phoneticPr fontId="1"/>
  </si>
  <si>
    <t>クライシス</t>
  </si>
  <si>
    <t>撹乱</t>
    <rPh sb="0" eb="2">
      <t>カクラン</t>
    </rPh>
    <phoneticPr fontId="1"/>
  </si>
  <si>
    <t>トリック</t>
  </si>
  <si>
    <t>宿敵</t>
    <rPh sb="0" eb="2">
      <t>シュクテキ</t>
    </rPh>
    <phoneticPr fontId="1"/>
  </si>
  <si>
    <t>ロックオン</t>
  </si>
  <si>
    <t>殺意</t>
    <rPh sb="0" eb="2">
      <t>サツイ</t>
    </rPh>
    <phoneticPr fontId="3"/>
  </si>
  <si>
    <t>キラー</t>
  </si>
  <si>
    <t>常時</t>
    <rPh sb="0" eb="2">
      <t>ジョウジ</t>
    </rPh>
    <phoneticPr fontId="1"/>
  </si>
  <si>
    <t>自身のアクションフェイズを消費し、ラウンド終了まで対象に自身の命中力・回避力を上乗せする。
この効果は累積せず、他のスキル・＋アクション・消費アイテムと組み合わせられない。
併用不可：全放射・広域化</t>
  </si>
  <si>
    <t>味方数+1</t>
    <phoneticPr fontId="3"/>
  </si>
  <si>
    <t>自身と味方全員のＨＰを３Ｄ６回復する。
消費コストのリソースダイス数は回復対象の自身を含めた味方の数によって変動する。
戦闘中は１ラウンド中に１回しか使用できない。
例）自身を含めた味方が3人の場合、必要コストはRd４となる。</t>
    <phoneticPr fontId="3"/>
  </si>
  <si>
    <t>コール</t>
    <phoneticPr fontId="3"/>
  </si>
  <si>
    <t>グラトニー</t>
    <phoneticPr fontId="3"/>
  </si>
  <si>
    <t>グリード</t>
    <phoneticPr fontId="3"/>
  </si>
  <si>
    <t>異次元のチャンネルを開き逃走する</t>
  </si>
  <si>
    <t>異界へ潜り逃走する</t>
    <rPh sb="0" eb="2">
      <t>イカイ</t>
    </rPh>
    <phoneticPr fontId="3"/>
  </si>
  <si>
    <t>意図的な騒ぎなどを起こし逃走する</t>
  </si>
  <si>
    <t>信徒などなにかを犠牲にし逃走する</t>
  </si>
  <si>
    <t>邪神の加護から意識を遠のかせ逃走する</t>
  </si>
  <si>
    <t>視界を遮りその間に逃走する</t>
  </si>
  <si>
    <t>認識を魔術で短時間阻害し逃走する</t>
  </si>
  <si>
    <t>車やヘリなどの車両で逃走する</t>
  </si>
  <si>
    <t>科学的に視界から隠れ逃走する</t>
  </si>
  <si>
    <t>威嚇射撃などの援護を受け逃走する</t>
  </si>
  <si>
    <t>撤退支援</t>
  </si>
  <si>
    <t>決死の力を発揮したり、建物の破壊などで強引に逃走する。</t>
  </si>
  <si>
    <t>強行離脱</t>
  </si>
  <si>
    <t>▼オーダー</t>
    <phoneticPr fontId="3"/>
  </si>
  <si>
    <t>▼オーダー結果</t>
    <rPh sb="5" eb="7">
      <t>ケッカ</t>
    </rPh>
    <phoneticPr fontId="3"/>
  </si>
  <si>
    <t>オーダー</t>
    <phoneticPr fontId="3"/>
  </si>
  <si>
    <t>オーダークリア</t>
    <phoneticPr fontId="3"/>
  </si>
  <si>
    <t>1-1．悪評</t>
    <phoneticPr fontId="3"/>
  </si>
  <si>
    <t>オーダー失敗</t>
    <rPh sb="4" eb="6">
      <t>シッパイ</t>
    </rPh>
    <phoneticPr fontId="3"/>
  </si>
  <si>
    <t>1-2．力自慢</t>
    <phoneticPr fontId="3"/>
  </si>
  <si>
    <t>1-3．テクニシャン</t>
    <phoneticPr fontId="3"/>
  </si>
  <si>
    <t>1-4．鋭い五感</t>
    <phoneticPr fontId="3"/>
  </si>
  <si>
    <t>1-5．知恵者</t>
    <phoneticPr fontId="3"/>
  </si>
  <si>
    <t>1-6．懸命</t>
    <phoneticPr fontId="3"/>
  </si>
  <si>
    <t>2-1．貢献</t>
    <phoneticPr fontId="3"/>
  </si>
  <si>
    <t>2-2．良くない噂</t>
    <phoneticPr fontId="3"/>
  </si>
  <si>
    <t>2-3．交流</t>
    <phoneticPr fontId="3"/>
  </si>
  <si>
    <t>2-4．英才</t>
    <phoneticPr fontId="3"/>
  </si>
  <si>
    <t>2-5．異能者</t>
    <phoneticPr fontId="3"/>
  </si>
  <si>
    <t>2-6．有能</t>
    <phoneticPr fontId="3"/>
  </si>
  <si>
    <t>3-1．善人</t>
    <phoneticPr fontId="3"/>
  </si>
  <si>
    <t>3-2．援護</t>
    <phoneticPr fontId="3"/>
  </si>
  <si>
    <t>3-3．異界連合公認</t>
    <phoneticPr fontId="3"/>
  </si>
  <si>
    <t>3-4．支援</t>
    <phoneticPr fontId="3"/>
  </si>
  <si>
    <t>3-5．守護者</t>
    <phoneticPr fontId="3"/>
  </si>
  <si>
    <t>3-6．献身</t>
    <phoneticPr fontId="3"/>
  </si>
  <si>
    <t>4-1．創意工夫</t>
    <phoneticPr fontId="3"/>
  </si>
  <si>
    <t>4-2．諜報</t>
    <phoneticPr fontId="3"/>
  </si>
  <si>
    <t>4-3．密偵</t>
    <phoneticPr fontId="3"/>
  </si>
  <si>
    <t>4-4．GUILD公認</t>
    <phoneticPr fontId="3"/>
  </si>
  <si>
    <t>4-5．斥候</t>
    <phoneticPr fontId="3"/>
  </si>
  <si>
    <t>4-6．テスター</t>
    <phoneticPr fontId="3"/>
  </si>
  <si>
    <t>5-1．生存能力</t>
    <phoneticPr fontId="3"/>
  </si>
  <si>
    <t>5-2．非情</t>
    <phoneticPr fontId="3"/>
  </si>
  <si>
    <t>5-3．狩人</t>
    <phoneticPr fontId="3"/>
  </si>
  <si>
    <t>5-4．大物食い</t>
    <phoneticPr fontId="3"/>
  </si>
  <si>
    <t>5-5．十三機関公認</t>
    <phoneticPr fontId="3"/>
  </si>
  <si>
    <t>5-6．玄人</t>
    <phoneticPr fontId="3"/>
  </si>
  <si>
    <t>6-1．美学</t>
    <phoneticPr fontId="3"/>
  </si>
  <si>
    <t>6-2．口達者</t>
    <phoneticPr fontId="3"/>
  </si>
  <si>
    <t>6-3．悪役</t>
    <phoneticPr fontId="3"/>
  </si>
  <si>
    <t>6-4．慈悲</t>
    <phoneticPr fontId="3"/>
  </si>
  <si>
    <t>6-5．信条</t>
    <phoneticPr fontId="3"/>
  </si>
  <si>
    <t>6-6．英雄</t>
    <phoneticPr fontId="3"/>
  </si>
  <si>
    <t>6</t>
    <phoneticPr fontId="3"/>
  </si>
  <si>
    <t>攻+3　判d+1</t>
    <rPh sb="0" eb="1">
      <t>コウ</t>
    </rPh>
    <phoneticPr fontId="3"/>
  </si>
  <si>
    <t>防+1　判d+1</t>
    <rPh sb="0" eb="1">
      <t>フセ</t>
    </rPh>
    <phoneticPr fontId="3"/>
  </si>
  <si>
    <t>命+3　判d+1</t>
    <phoneticPr fontId="3"/>
  </si>
  <si>
    <t>回+3　判d+1</t>
    <rPh sb="0" eb="1">
      <t>カイ</t>
    </rPh>
    <phoneticPr fontId="3"/>
  </si>
  <si>
    <t>Rd+3　判d+1</t>
    <phoneticPr fontId="3"/>
  </si>
  <si>
    <t>他者からの攻撃で戦闘不能になった際に、自身の攻撃力にて自動反撃の必中ダメージを与える。
事前に付与されていた補正と活性ボーナスは発生するが、復讐の一撃時に別途補正は追加できない。</t>
    <phoneticPr fontId="3"/>
  </si>
  <si>
    <t>自身の攻撃および、効果対象が自身ではない同タイミングに併用したスキル効果が全体化する。
敵を対象にした場合は自身と味方を除いた敵全員に、味方を対象にした場合は敵を除いた自身と味方を対象とする。
併用不可：カウンター・補強×２・補強×３・減衰×２・減衰×３・一点集中・共振・貫通・一閃・重撃</t>
    <phoneticPr fontId="3"/>
  </si>
  <si>
    <t>与えたダメージ÷3、自身のＨＰを回復する。特殊ダメージは除く。
使用制限：攻撃と併用する事が必要</t>
    <phoneticPr fontId="3"/>
  </si>
  <si>
    <t>魅or才 ７以下</t>
    <rPh sb="0" eb="1">
      <t>ミ</t>
    </rPh>
    <rPh sb="3" eb="4">
      <t>サイ</t>
    </rPh>
    <rPh sb="6" eb="8">
      <t>イカ</t>
    </rPh>
    <phoneticPr fontId="3"/>
  </si>
  <si>
    <t>自身に対するあらゆるＨＰを回復する効果を2倍にする事ができる。</t>
    <phoneticPr fontId="3"/>
  </si>
  <si>
    <t>他者に対するあらゆるＨＰを回復する効果を2倍にする事ができる。
自身には作用しせず、体力転移は効果対象外となる。</t>
    <phoneticPr fontId="3"/>
  </si>
  <si>
    <t>1</t>
    <phoneticPr fontId="3"/>
  </si>
  <si>
    <t>覚醒</t>
    <rPh sb="0" eb="2">
      <t>カクセイ</t>
    </rPh>
    <phoneticPr fontId="3"/>
  </si>
  <si>
    <t>オーバーフロー</t>
    <phoneticPr fontId="3"/>
  </si>
  <si>
    <t>自身の暴走率を３Ｄ６回復する。
バトル時の使用は１バトル１回、探索時は１シーン１回まで。</t>
    <phoneticPr fontId="3"/>
  </si>
  <si>
    <t>魅or才 ７以下</t>
    <phoneticPr fontId="3"/>
  </si>
  <si>
    <t>感 7以上</t>
    <phoneticPr fontId="3"/>
  </si>
  <si>
    <t>宣言アクション内の他者の命中・回避判定ダイスを3つ減少する。減少対象の判定ダイスがゼロになった場合、ブースト等で追加しない限り対象の命中回避判定はスキップされ自動失敗となる。</t>
    <phoneticPr fontId="3"/>
  </si>
  <si>
    <t>魅 10以上</t>
    <rPh sb="0" eb="1">
      <t>ミ</t>
    </rPh>
    <rPh sb="4" eb="6">
      <t>イジョウ</t>
    </rPh>
    <phoneticPr fontId="3"/>
  </si>
  <si>
    <t>4</t>
    <phoneticPr fontId="3"/>
  </si>
  <si>
    <t>プラス効果は味方のみ、マイナス効果は敵のみに作用する領域展開を例外的に２つまで同時発動できる。
又、領域展開の効果が命中回避±１Ｄ６の選択に加え、自身の能力値を行動値に追加するか減少する効果も選択できるようになる。領域展開のコスト2％、２つ発動した場合のコスト４％は別途発生する。</t>
    <phoneticPr fontId="3"/>
  </si>
  <si>
    <t>他者の暴走率を３Ｄ６回復する。
バトル時の使用は１バトル１回、探索時は１シーン１回まで。</t>
    <rPh sb="0" eb="2">
      <t>タシャ</t>
    </rPh>
    <phoneticPr fontId="3"/>
  </si>
  <si>
    <t>憤怒</t>
    <rPh sb="0" eb="2">
      <t>フンド</t>
    </rPh>
    <phoneticPr fontId="3"/>
  </si>
  <si>
    <t>ラース</t>
    <phoneticPr fontId="3"/>
  </si>
  <si>
    <t>7</t>
    <phoneticPr fontId="3"/>
  </si>
  <si>
    <t>※ＰＣ数によってＨＰを調整ください</t>
    <phoneticPr fontId="3"/>
  </si>
  <si>
    <t>宣言後の自身の指定判定に、自身の能力値分の固定値を追加する。指定判定はダメージ・命中・回避・技能のどれか。
併用不可：強化×2・強化×3</t>
    <phoneticPr fontId="3"/>
  </si>
  <si>
    <t>宣言後の自身の指定判定２つに、自身の能力値分の固定値を追加する。指定判定はダメージ・命中・回避・技能のどれか。指定重複可。
併用不可：強化・強化×3</t>
    <phoneticPr fontId="3"/>
  </si>
  <si>
    <t>宣言後の自身の指定判定３つに、自身の能力値分の固定値を追加する。指定判定はダメージ・命中・回避・技能のどれか。指定重複可。
併用不可：強化・強化×2</t>
    <phoneticPr fontId="3"/>
  </si>
  <si>
    <t>自身の暴走チェック・臨界チェック後にもう１度振りなおすことができる。女神の加護後に追加発動も可能。</t>
    <phoneticPr fontId="3"/>
  </si>
  <si>
    <t>宣言アクションフェイズ内の身のダメージ判定に１Ｄ６＋２を追加する。</t>
    <rPh sb="0" eb="2">
      <t>センゲン</t>
    </rPh>
    <rPh sb="11" eb="12">
      <t>ナイ</t>
    </rPh>
    <rPh sb="13" eb="14">
      <t>ミ</t>
    </rPh>
    <rPh sb="19" eb="21">
      <t>ハンテイ</t>
    </rPh>
    <rPh sb="28" eb="30">
      <t>ツイカ</t>
    </rPh>
    <phoneticPr fontId="3"/>
  </si>
  <si>
    <t>8</t>
    <phoneticPr fontId="3"/>
  </si>
  <si>
    <t>宣言アクションフェイズ内の自身の命中・回避判定に固定値+5を追加する。</t>
    <phoneticPr fontId="3"/>
  </si>
  <si>
    <t>自身の判定後にもう１度判定を振りなおす事ができる。再転後に追加発動も可能。</t>
    <phoneticPr fontId="3"/>
  </si>
  <si>
    <t>宣言アクションフェイズ内の自身の命中・回避判定ダイスを２つ追加する。</t>
    <phoneticPr fontId="3"/>
  </si>
  <si>
    <t>他者の判定後にもう１度判定を振りなおさせる事ができる。逆転後に追加発動も可能。</t>
    <phoneticPr fontId="3"/>
  </si>
  <si>
    <t>宣言後の他者の指定判定に、自身の能力値分の固定値を追加する。指定判定はダメージ・命中・回避・技能のどれか。
使用制限：攻撃と併用不可
併用不可：補強×2・補強×3</t>
    <phoneticPr fontId="3"/>
  </si>
  <si>
    <t>自身か他者の判定が失敗した際に幸運判定を行い、成功した場合に判定を成功に変更する。伏兵失敗後に追加発動も可能。消費アイテムの幸運のお守りとは併用できない。</t>
    <phoneticPr fontId="3"/>
  </si>
  <si>
    <t>宣言後の他者の指定判定２つに、自身の能力値分の固定値を追加する。指定判定はダメージ・命中・回避・技能のどれか。指定重複可。
使用制限：攻撃と併用不可
併用不可：補強・補強×3・全放射・広域波</t>
    <phoneticPr fontId="3"/>
  </si>
  <si>
    <t>宣言前に行われた指定した他者のプラスアクションの効果を全て打ち消すと同時に、使用宣言した消費アイテムを未使用扱いにする。それまでに宣言していたプラスアクションのコストは発生し、未使用扱いとなったアイテムは次ラウンドまで使用できなくなる。ダメージ処理時には宣言不可。</t>
    <phoneticPr fontId="3"/>
  </si>
  <si>
    <t>宣言後の他者の指定判定３つに、自身の能力値分の固定値を追加する。指定判定はダメージ・命中・回避・技能のどれか。指定重複可。
使用制限：攻撃と併用不可
併用不可：補強・補強×２・全放射・広域波</t>
    <phoneticPr fontId="3"/>
  </si>
  <si>
    <t>宣言前に行われた指定した他者のスキル効果を全て打ち消す。それまでに宣言していたスキル分のコストは発生する。ダメージ処理時には宣言不可。ボススキルは対象にできない。</t>
    <phoneticPr fontId="3"/>
  </si>
  <si>
    <t>他者の指定判定を、自身の能力値分の固定値だけ減少する。指定判定はダメージ・命中・回避のどれか。
使用制限：要命中
併用不可：減衰×2・減衰×3</t>
    <phoneticPr fontId="3"/>
  </si>
  <si>
    <t>他者の指定判定２つを、自身の能力値分の固定値だけ減少する。指定判定はダメージ・命中・回避のどれか。指定重複可。
使用制限：要命中
併用不可：減衰・減衰×3・全放射・広域波</t>
    <phoneticPr fontId="3"/>
  </si>
  <si>
    <t>他者の指定判定３つを、自身の能力値分の固定値だけ減少する。指定判定はダメージ・命中・回避のどれか。指定重複可。
使用制限：要命中
併用不可：減衰・減衰×２・全放射・広域波</t>
    <phoneticPr fontId="3"/>
  </si>
  <si>
    <t>自身が戦闘不能となった際に２Ｄ６回復して即復活する。シナリオ中２回までしか使用できない。</t>
    <phoneticPr fontId="3"/>
  </si>
  <si>
    <t>命中不要で他者の命中回避のどちらかの判定ダイスを１つ減少する。同スキルの効果は累積しない。他者へのアクションフェイズに対しても割り込みして使用できる。
併用不可：全放射・広域波</t>
    <rPh sb="0" eb="2">
      <t>メイチュウ</t>
    </rPh>
    <rPh sb="2" eb="4">
      <t>フヨウ</t>
    </rPh>
    <rPh sb="5" eb="7">
      <t>タシャ</t>
    </rPh>
    <rPh sb="8" eb="10">
      <t>メイチュウ</t>
    </rPh>
    <rPh sb="10" eb="12">
      <t>カイヒ</t>
    </rPh>
    <rPh sb="18" eb="20">
      <t>ハンテイ</t>
    </rPh>
    <rPh sb="26" eb="28">
      <t>ゲンショウ</t>
    </rPh>
    <rPh sb="31" eb="32">
      <t>ドウ</t>
    </rPh>
    <rPh sb="36" eb="38">
      <t>コウカ</t>
    </rPh>
    <rPh sb="39" eb="41">
      <t>ルイセキ</t>
    </rPh>
    <rPh sb="45" eb="47">
      <t>タシャ</t>
    </rPh>
    <rPh sb="59" eb="60">
      <t>タイ</t>
    </rPh>
    <rPh sb="63" eb="64">
      <t>ワ</t>
    </rPh>
    <rPh sb="65" eb="66">
      <t>コ</t>
    </rPh>
    <rPh sb="69" eb="71">
      <t>シヨウ</t>
    </rPh>
    <rPh sb="76" eb="78">
      <t>ヘイヨウ</t>
    </rPh>
    <rPh sb="78" eb="80">
      <t>フカ</t>
    </rPh>
    <rPh sb="81" eb="82">
      <t>ゼン</t>
    </rPh>
    <rPh sb="82" eb="84">
      <t>ホウシャ</t>
    </rPh>
    <rPh sb="85" eb="87">
      <t>コウイキ</t>
    </rPh>
    <rPh sb="87" eb="88">
      <t/>
    </rPh>
    <phoneticPr fontId="3"/>
  </si>
  <si>
    <t>戦闘不能となった他者を2D6回復して即復活する。シナリオ中２回までしか使用できない。</t>
    <phoneticPr fontId="3"/>
  </si>
  <si>
    <t>命中不要で他者のダメージ判定ダイスを１つ減少する。同スキルの効果は累積しない。他者のアクションフェイズに対しても割り込みして使用できる。攻撃命中後、ダメージ処理直前に宣言可能。
併用不可：全放射・広域波</t>
    <phoneticPr fontId="3"/>
  </si>
  <si>
    <t>自身の暴走チェックで反動ダメージが発生した場合、その反動ダメージをゼロにする。加えて、任意で自身の臨界チェックによる自壊を一度だけ無効化できる。</t>
    <phoneticPr fontId="3"/>
  </si>
  <si>
    <t>自身の攻撃力に左右されず、攻撃力３Ｄ６で攻撃を行う。スキルや活性ボーナスなどによる補正は追加される。</t>
    <phoneticPr fontId="3"/>
  </si>
  <si>
    <t>任意で自身が受けたダメージ結果を半減する。ダメージ処理時にも宣言可能。シナリオ中２回までしか使用できない。</t>
    <phoneticPr fontId="3"/>
  </si>
  <si>
    <t>活性ボーナスや補正を除いた自身の防御値分、特殊ダメージを与える。
使用制限：要命中
併用不可：全放射・広域波</t>
    <phoneticPr fontId="3"/>
  </si>
  <si>
    <t>任意で自身へのダメージをゼロにする。ダメージ処理時にも宣言可能。シナリオ中１回までしか使用できない。</t>
    <phoneticPr fontId="3"/>
  </si>
  <si>
    <t>自身の能力値×2の特殊ダメージを与える。
使用制限：要命中
併用不可：全放射・広域波</t>
    <phoneticPr fontId="3"/>
  </si>
  <si>
    <t>自身がダメージを受けた際、相手にも同様の特殊ダメージを発生させる。ただし、自身の残りＨＰを超過した分のダメージは与えられず、この効果は１ラウンド中に１回しか使用できない。又、ボススキルによるダメージには呪詛の効果を発揮できない。</t>
    <phoneticPr fontId="3"/>
  </si>
  <si>
    <t>宣言アクションフェイズ内の自身の攻撃が貫通ダメージとなる。
使用制限：攻撃と併用する事が必要
併用不可：全放射・広域波</t>
    <phoneticPr fontId="3"/>
  </si>
  <si>
    <t>自身の攻撃力に左右されず、攻撃力３Ｄ６で攻撃を行う。又、この攻撃は貫通ダメージとなる。スキルや活性ボーナスなどによる補正は追加される。
併用不可：全放射・広域波</t>
    <phoneticPr fontId="3"/>
  </si>
  <si>
    <t>宣言した自身がラウンド内で最初に行動できる。他に同ＳＰスキルの宣言者がいる場合は、行動値の高い順で行動する。</t>
    <phoneticPr fontId="3"/>
  </si>
  <si>
    <t>自身の攻撃力に左右されず、攻撃力５Ｄ６で攻撃を行う。又、この攻撃は貫通ダメージとなる。スキルや活性ボーナスなどによる補正は追加される。命中結果に関わらず発動後に３Ｄ６の反動ダメージを受ける。
併用不可：全放射・広域波</t>
    <phoneticPr fontId="3"/>
  </si>
  <si>
    <t>自身のアクションフェイズ内のリザルト処理時に宣言する事で、そのリザルト処理後にもう一度アクションフェイズを実行できる。なお、宣言したラウンド内では更なる追加宣言はできない。</t>
    <phoneticPr fontId="3"/>
  </si>
  <si>
    <t>防御値をはじめとした強化装甲や絶対防御など、全てのダメージ軽減効果を無視する攻撃を行う。全放射、広域波とも併用可。対抗宣言時にも追加宣言できる。</t>
    <phoneticPr fontId="3"/>
  </si>
  <si>
    <t>自身の攻撃力に左右されず、攻撃力３Ｄ６で敵全体へ攻撃を行う。スキルや活性ボーナスなどによる補正は追加される。
併用不可：カウンター・補強×２・補強×３・減衰×２・減衰×３・一点集中・共振・貫通・一閃・重撃</t>
    <phoneticPr fontId="3"/>
  </si>
  <si>
    <t>自身か他者の防御値に固定値＋４を追加する。特殊ダメージ・反動ダメージ・自壊ダメージでは効果消滅しない。この効果は累積せず、対象が強化装甲の効果を得ている場合は補正は加えられない。
使用制限：他者を補正する場合は攻撃と併用不可
併用不可：強化装甲</t>
    <phoneticPr fontId="3"/>
  </si>
  <si>
    <t>攻撃力１０Ｄ６の全体攻撃を行う。使用タイミングは自身のアクション宣言時に限る。
このダメージにはあらゆる補正や特殊ダメージは追加できない。</t>
    <phoneticPr fontId="3"/>
  </si>
  <si>
    <t>自身か他者に装甲値＋５を追加する。特殊ダメージ・反動ダメージ・自壊ダメージでは効果消滅しない。この効果は累積せず、対象が硬化の効果を得ている場合はその効果を上書きする。
使用制限：他者を補正する場合は攻撃と併用不可
併用不可：硬化</t>
    <phoneticPr fontId="3"/>
  </si>
  <si>
    <t>自身がダメージを受けた際に自動発動し、ダメージを１Ｄ６軽減する。貫通ダメージは軽減できずコストだけ発生する。特殊ダメージ・反動ダメージ・自壊ダメージには反応しない。</t>
    <phoneticPr fontId="3"/>
  </si>
  <si>
    <t>他者の防御値を４減少する。命中時のアクションフェイズ内でも効果は適用され、
この効果はラウンド終了まで継続する。
使用制限：要命中</t>
    <phoneticPr fontId="3"/>
  </si>
  <si>
    <t>他者からダメージを受けた場合に、任意で相手へ自身の能力値分×２の特殊ダメージを与える。特殊ダメージ・反動ダメージ・自壊ダメージには反応しない。なお、エネミーが使用する場合は能力値分の特殊ダメージとなる。</t>
    <phoneticPr fontId="3"/>
  </si>
  <si>
    <t>ダメージ判定を行い、対象のＨＰを結果÷２回復する。探索時の使用に限り１対象１シーン１回までとなる。
使用制限：攻撃と併用不可</t>
    <phoneticPr fontId="3"/>
  </si>
  <si>
    <t>他者のダメージ判定ダイスを２つ減少する。
ダメージ判定ダイスがゼロになった場合、ダメージ処理はスキップされノーダメージとなる。
攻撃命中後、ダメージ処理直前に宣言可能。</t>
    <phoneticPr fontId="3"/>
  </si>
  <si>
    <t>自身のＨＰを２Ｄ６回復させる。
使用制限：バトル時の使用は１バトル１回、探索時は１シーン１回まで。</t>
    <phoneticPr fontId="3"/>
  </si>
  <si>
    <t>自身か他者の命中判定を2回行い、好きな結果を適用する。
当ＳＰスキルは判定前に宣言が必要。</t>
    <phoneticPr fontId="3"/>
  </si>
  <si>
    <t>自身の任意の消費ＨＰ×２分、他者を回復する。消費したＨＰ分、暴走率が上昇する。消費上限は１０%まで。体力転移を行った際の反動ダメージは発生しない。
使用制限：攻撃と併用不可
併用不可：全放射・広域波</t>
    <phoneticPr fontId="3"/>
  </si>
  <si>
    <t>自身か他者の回避判定を2回行い、好きな結果を適用する。
当ＳＰスキルは判定前に宣言が必要。</t>
    <phoneticPr fontId="3"/>
  </si>
  <si>
    <t>自身か他者の攻撃が行われる際、強制的に攻撃対象を好きな対象に変更する。この効果は挑発よりも優先され、変更された対象へはカバーリングする事はできない。なお、攻撃を行う者の味方は攻撃対象に指定できない。</t>
    <phoneticPr fontId="3"/>
  </si>
  <si>
    <t>自身がダメージを受けた際に自動発動し、ＨＰを１Ｄ６回復する。戦闘不能となるダメージを受けた場合はそちらが優先され、回復せずにコストだけ支払う。特殊ダメージ・反動ダメージ・自壊ダメージには反応しない。</t>
    <phoneticPr fontId="3"/>
  </si>
  <si>
    <t>倍差を出さなくても自身の回避成功時に カウンターを発動できる。</t>
    <phoneticPr fontId="3"/>
  </si>
  <si>
    <t>自身のファーストロール時、奇数数×ファンブルダイス、偶数数×クリティカルダイスとなる。リソースプール可。</t>
    <phoneticPr fontId="3"/>
  </si>
  <si>
    <t>他者の任意のスキルを１つ使用できなくする。スキルが明らかになっていない場合はスロットナンバーで指定し、その場合は相手のスキルスロットは開示される。この効果はラウンド終了まで継続する。
使用制限：要命中</t>
    <phoneticPr fontId="3"/>
  </si>
  <si>
    <t>他者のアクション・リアクションに割り込み、スキルによる効果を味方に与える。スキルコストは発生する。対象が自身となっている効果は、策略家の対象とした他者を自身扱いとする事ができる。
強化・強化×２・強化×３は策略家の効果対象にならない。</t>
    <phoneticPr fontId="3"/>
  </si>
  <si>
    <t>他者の次リアクション時の回避を行えなくする。拘束中のキャラクターに拘束効果は重複しない。
使用制限：要命中</t>
    <phoneticPr fontId="3"/>
  </si>
  <si>
    <t>他者のアクション・リアクションに割り込み、消費アイテムの使用可能タイミングも無視して消費アイテムによる効果を味方に与える。対象が自身となっている効果は、奉仕者の対象とした他者を自身扱いとする事ができる。</t>
    <phoneticPr fontId="3"/>
  </si>
  <si>
    <t>自身の指定判定に対し、ダイス目によりランダムな補正が発生する。指定判定はダメージ・命中・回避・技能のどれか。
6：ダイス＋３、反動ダメージなし
5：ダイス＋３、反動ダメージ2D6
4：ダイス＋２、反動ダメージ1D6
3：ダイス＋１、反動ダメージ1D6
2：ダイス＋１、反動ダメージ2D6
1：ダイス－１、反動ダメージ2D6</t>
    <phoneticPr fontId="3"/>
  </si>
  <si>
    <t>自身による痛撃のダメージ効果が１．５倍になる。</t>
    <rPh sb="0" eb="2">
      <t>ジシン</t>
    </rPh>
    <phoneticPr fontId="3"/>
  </si>
  <si>
    <t>全ての敵の攻撃対象を強制的に自身に集中させる。この効果はラウンド終了まで継続する。</t>
    <phoneticPr fontId="3"/>
  </si>
  <si>
    <t>宣言ラウンド内で敵・味方を含めた全員の命中か回避の判定ダイスを１つ追加するか減少する。要選択。</t>
    <phoneticPr fontId="3"/>
  </si>
  <si>
    <t>自身が所持していない他者のスキルを複製し、使用する事ができる。
宣言時点で複製は適用され、
同宣言内で複製スキルを使用するかも任意で行える。スキルが明らかになっていない対象の場合はスロットナンバーで指定し、複製されたスキルスロットは開示される。セッション内で複製したスキルは任意で維持できるが、維持できるのは1スロットのみ。セッション後は複製維持できない。</t>
    <phoneticPr fontId="3"/>
  </si>
  <si>
    <t>宣言したアクションフェイズ内で、自身のスキルの暴走率コストを半分に抑える。</t>
    <phoneticPr fontId="3"/>
  </si>
  <si>
    <t>自身に対し、１５%までの幅で自由に暴走率を上下できる。上下時に反動ダメージ・暴走チェック・臨界チェックは発生しない。シナリオ中１回のみ使用可能。</t>
    <phoneticPr fontId="3"/>
  </si>
  <si>
    <t>自身の各種判定ダイスを筋力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phoneticPr fontId="3"/>
  </si>
  <si>
    <t>自身の各種判定ダイスを技術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rPh sb="11" eb="13">
      <t>ギジュツ</t>
    </rPh>
    <phoneticPr fontId="3"/>
  </si>
  <si>
    <t>自身の各種判定ダイスを感覚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rPh sb="11" eb="13">
      <t>カンカク</t>
    </rPh>
    <phoneticPr fontId="3"/>
  </si>
  <si>
    <t>自身の各種判定ダイスを知性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rPh sb="11" eb="13">
      <t>チセイ</t>
    </rPh>
    <phoneticPr fontId="3"/>
  </si>
  <si>
    <t>自身の各種判定ダイスを魅力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rPh sb="11" eb="13">
      <t>ミリョク</t>
    </rPh>
    <phoneticPr fontId="3"/>
  </si>
  <si>
    <t>クリアフェイズ時、自身の抑制チェックの暴走率回復量を２倍にする。</t>
    <phoneticPr fontId="3"/>
  </si>
  <si>
    <t>自身の各種判定ダイスを才能判定ダイスに置き換えて判定する。置き換えられる判定はダメージ・命中、回避、技能判定。置き換えた判定に対しては活性ボーナスは適用されるが、プラスアクションと他スキルによる補正は追加できない。
使用制限：バトル時の使用は１バトル１回、探索時は１シーン１回まで。</t>
    <rPh sb="11" eb="13">
      <t>サイノウ</t>
    </rPh>
    <phoneticPr fontId="3"/>
  </si>
  <si>
    <t>クリアフェイズ時、抑制チェックの代わりに暴走率を80％減少する。所持していたリソースダイスはその時点でゼロになる。リソースダイスがマイナスだった場合は先に暴走率の上昇処理は行う事。</t>
    <phoneticPr fontId="3"/>
  </si>
  <si>
    <t>宣言ラウンド内、指定した他者の攻撃力、命中力、回避力で行動できる。活性ボーナスまでは取得できない。</t>
    <phoneticPr fontId="3"/>
  </si>
  <si>
    <t>宣言時、命中回避判定はスキップされ、自身と味方を除いた全員に固定５の特殊ダメージを与える。
併用不可：他のスキル・SPスキル・＋アクション・消費アイテム</t>
    <rPh sb="0" eb="2">
      <t>センゲン</t>
    </rPh>
    <rPh sb="2" eb="3">
      <t>ジ</t>
    </rPh>
    <rPh sb="4" eb="6">
      <t>メイチュウ</t>
    </rPh>
    <rPh sb="6" eb="8">
      <t>カイヒ</t>
    </rPh>
    <rPh sb="8" eb="10">
      <t>ハンテイ</t>
    </rPh>
    <rPh sb="18" eb="20">
      <t>ジシン</t>
    </rPh>
    <rPh sb="21" eb="23">
      <t>ミカタ</t>
    </rPh>
    <rPh sb="24" eb="25">
      <t>ノゾ</t>
    </rPh>
    <rPh sb="27" eb="29">
      <t>ゼンイン</t>
    </rPh>
    <rPh sb="30" eb="32">
      <t>コテイ</t>
    </rPh>
    <rPh sb="34" eb="36">
      <t>トクシュ</t>
    </rPh>
    <rPh sb="41" eb="42">
      <t>アタ</t>
    </rPh>
    <rPh sb="46" eb="48">
      <t>ヘイヨウ</t>
    </rPh>
    <rPh sb="48" eb="50">
      <t>フカ</t>
    </rPh>
    <rPh sb="51" eb="52">
      <t>タ</t>
    </rPh>
    <rPh sb="70" eb="72">
      <t>ショウヒ</t>
    </rPh>
    <phoneticPr fontId="3"/>
  </si>
  <si>
    <t>自身と味方を除いた全員に命中時、残ＨＰ分のダメージを与える。残ＨＰ以外のダメージは追加できず、このスキルを使用した者は戦闘不能から復帰できない。
併用不可：貫通・一閃・重撃</t>
    <rPh sb="0" eb="2">
      <t>ジシン</t>
    </rPh>
    <rPh sb="3" eb="5">
      <t>ミカタ</t>
    </rPh>
    <rPh sb="6" eb="7">
      <t>ノゾ</t>
    </rPh>
    <rPh sb="9" eb="11">
      <t>ゼンイン</t>
    </rPh>
    <rPh sb="12" eb="14">
      <t>メイチュウ</t>
    </rPh>
    <rPh sb="14" eb="15">
      <t>ジ</t>
    </rPh>
    <rPh sb="16" eb="17">
      <t>ザン</t>
    </rPh>
    <rPh sb="19" eb="20">
      <t>ブン</t>
    </rPh>
    <rPh sb="26" eb="27">
      <t>アタ</t>
    </rPh>
    <rPh sb="30" eb="31">
      <t>ザン</t>
    </rPh>
    <rPh sb="33" eb="35">
      <t>イガイ</t>
    </rPh>
    <rPh sb="41" eb="43">
      <t>ツイカ</t>
    </rPh>
    <rPh sb="53" eb="55">
      <t>シヨウ</t>
    </rPh>
    <rPh sb="57" eb="58">
      <t>モノ</t>
    </rPh>
    <rPh sb="59" eb="61">
      <t>セントウ</t>
    </rPh>
    <rPh sb="61" eb="63">
      <t>フノウ</t>
    </rPh>
    <rPh sb="65" eb="67">
      <t>フッキ</t>
    </rPh>
    <rPh sb="73" eb="75">
      <t>ヘイヨウ</t>
    </rPh>
    <rPh sb="75" eb="77">
      <t>フカ</t>
    </rPh>
    <rPh sb="78" eb="80">
      <t>カンツウ</t>
    </rPh>
    <rPh sb="81" eb="83">
      <t>イッセン</t>
    </rPh>
    <rPh sb="84" eb="85">
      <t>ジュウ</t>
    </rPh>
    <rPh sb="85" eb="86">
      <t>ゲキ</t>
    </rPh>
    <phoneticPr fontId="3"/>
  </si>
  <si>
    <t>命中時、対象の次のアクションフェイズ内、もしくはリアクションで、暴走率コストの代わりに上昇予定だった値をＨＰからマイナスし代替コストとする。本来のコストに応じた反動ダメージも発生する。
併用不可：全放射・広域化</t>
    <phoneticPr fontId="3"/>
  </si>
  <si>
    <t>命中時、対象の命中力と回避力を入れ替える。この効果はラウンド終了まで継続する。</t>
    <phoneticPr fontId="3"/>
  </si>
  <si>
    <t>カバーリング時のみ使用可能。ダメージ処理時、自身へのダメージを１Ｄ６軽減する。
使用制限：特殊ダメージ、貫通ダメージ、極技のダメージは軽減できない。
併用不可：盾×２，盾×３</t>
    <phoneticPr fontId="3"/>
  </si>
  <si>
    <t>カバーリング時のみ使用可能。ダメージ処理時、自身へのダメージを2D6軽減する。
使用制限：特殊ダメージ、貫通ダメージ、極技のダメージは軽減できない。
併用不可：盾、盾×３</t>
    <phoneticPr fontId="3"/>
  </si>
  <si>
    <t>カバーリング時のみ使用可能。ダメージ処理時、自身へのダメージを3D6軽減する。
使用制限：特殊ダメージ、貫通ダメージ、極技のダメージは軽減できない。
併用不可：盾、盾×２</t>
    <phoneticPr fontId="3"/>
  </si>
  <si>
    <t>全放射をはじめとした全体攻撃時に対してのみ宣言可能。回避判定ダイスを２つ追加する。</t>
    <phoneticPr fontId="3"/>
  </si>
  <si>
    <t>攻撃力１５Ｄ６の全体攻撃を行う。この攻撃にはあらゆる補正や特殊ダメージは追加できない。このボススキルはイニシアティブフェイズか、エンドフェイズ直前に発動できる。獄炎が発動したラウンドで全滅した場合、例外的にエンドフェイズでガッツ等で戦闘不能からの復帰を許可できる。</t>
    <phoneticPr fontId="3"/>
  </si>
  <si>
    <t>イニシアティブフェイズで行動順が決定した時のみ宣言可。
ランダムな対象２名の行動順を入れ替える。
勇猛果敢使用者がランダム対象に選ばれた場合は撹乱は失敗する。</t>
    <phoneticPr fontId="3"/>
  </si>
  <si>
    <t>全体を対象に、命中時に暴走率コストが2倍になる効果を放つ。このボススキルはイニシアティブフェイズに発動でき、効果はラウンド終了まで継続する。</t>
    <phoneticPr fontId="3"/>
  </si>
  <si>
    <t>指定した対象と宿敵使用者は互いしか攻撃対象にできなくなる。この効果は挑発より優先され、道化師を宣言された場合は道化師の効果が優先される。この効果はラウンド終了まで継続する。</t>
    <phoneticPr fontId="3"/>
  </si>
  <si>
    <t>自身の攻撃力、命中力、回避力に補正値+５が常時発動する。ただしアクションフェイズ時にスキルが使用できなくなる。ＳＰスキルは使用可能。このスキルは阻害・幻想殺しによる効果消失はそのラウンド内のみとなる。強靭・剛腕・天眼・俊足も併用して取得可能。</t>
    <phoneticPr fontId="3"/>
  </si>
  <si>
    <t>自身のＨＰ+5。このスキルは例外的に複数取得する事も可能。このスキルは阻害・幻想殺しで効果は消失しない。</t>
    <phoneticPr fontId="3"/>
  </si>
  <si>
    <t>再度アクションフェイズを行う。このボススキルはエンドフェイズ直前に発動できる。</t>
    <phoneticPr fontId="3"/>
  </si>
  <si>
    <t>自身の攻撃力+5。このスキルは阻害・幻想殺しによる効果消失はそのラウンド内のみとなる。</t>
    <phoneticPr fontId="3"/>
  </si>
  <si>
    <t>自身と味方にリソースダイスを１５追加する。このボススキルは好きなタイミングで発動できる。</t>
    <rPh sb="0" eb="2">
      <t>ジシン</t>
    </rPh>
    <rPh sb="3" eb="5">
      <t>ミカタ</t>
    </rPh>
    <rPh sb="16" eb="18">
      <t>ツイカ</t>
    </rPh>
    <rPh sb="29" eb="30">
      <t>ス</t>
    </rPh>
    <rPh sb="38" eb="40">
      <t>ハツドウ</t>
    </rPh>
    <phoneticPr fontId="3"/>
  </si>
  <si>
    <t>自身の攻撃力に常時１Ｄ６を加える。このスキルは例外的に複数取得する事も可能。このスキルは阻害・幻想殺しによる効果消失はそのラウンド内のみとなる。</t>
    <phoneticPr fontId="3"/>
  </si>
  <si>
    <t>自身の最大ＨＰ５０％分、自身のＨＰを回復する。このボススキルは好きなタイミングで発動できる。</t>
    <rPh sb="0" eb="2">
      <t>ジシン</t>
    </rPh>
    <rPh sb="3" eb="5">
      <t>サイダイ</t>
    </rPh>
    <rPh sb="10" eb="11">
      <t>ブン</t>
    </rPh>
    <rPh sb="12" eb="14">
      <t>ジシン</t>
    </rPh>
    <rPh sb="18" eb="20">
      <t>カイフク</t>
    </rPh>
    <rPh sb="31" eb="32">
      <t>ス</t>
    </rPh>
    <rPh sb="40" eb="42">
      <t>ハツドウ</t>
    </rPh>
    <phoneticPr fontId="3"/>
  </si>
  <si>
    <t>自身の命中力に常時１Ｄ６を加える。このスキルは例外的に複数取得する事も可能。このスキルは阻害・幻想殺しによる効果消失はそのラウンド内のみとなる。</t>
    <phoneticPr fontId="3"/>
  </si>
  <si>
    <t>全体を対象に、命中時に命中・回避の判定ダイスを４つ減少する効果を放つ。
このボススキルはイニシアティブフェイズに発動でき、効果はラウンド終了まで継続する。</t>
    <rPh sb="0" eb="2">
      <t>ゼンタイ</t>
    </rPh>
    <rPh sb="3" eb="5">
      <t>タイショウ</t>
    </rPh>
    <rPh sb="7" eb="9">
      <t>メイチュウ</t>
    </rPh>
    <rPh sb="9" eb="10">
      <t>ジ</t>
    </rPh>
    <rPh sb="11" eb="13">
      <t>メイチュウ</t>
    </rPh>
    <rPh sb="14" eb="16">
      <t>カイヒ</t>
    </rPh>
    <rPh sb="17" eb="19">
      <t>ハンテイ</t>
    </rPh>
    <rPh sb="25" eb="27">
      <t>ゲンショウ</t>
    </rPh>
    <rPh sb="29" eb="31">
      <t>コウカ</t>
    </rPh>
    <rPh sb="32" eb="33">
      <t>ハナ</t>
    </rPh>
    <rPh sb="56" eb="58">
      <t>ハツドウ</t>
    </rPh>
    <rPh sb="61" eb="63">
      <t>コウカ</t>
    </rPh>
    <rPh sb="68" eb="70">
      <t>シュウリョウ</t>
    </rPh>
    <rPh sb="72" eb="74">
      <t>ケイゾク</t>
    </rPh>
    <phoneticPr fontId="3"/>
  </si>
  <si>
    <t>自身の回避力に常時１Ｄ６を加える。このスキルは例外的に複数取得する事も可能。このスキルは阻害・幻想殺しによる効果消失はそのラウンド内のみとなる。</t>
    <phoneticPr fontId="3"/>
  </si>
  <si>
    <t>自身と味方すべてに攻撃・命中・回避の判定ダイスを３つ追加する。
このボススキルはイニシアティブフェイズに発動でき、効果はラウンド終了まで継続する。</t>
    <phoneticPr fontId="3"/>
  </si>
  <si>
    <t>全体を対象に、命中時に暴走率を２０％上昇させる効果を放つ。キャパオーバーは発生しないが、暴走チェック・臨界チェックは発生する。このボススキルはイニシアティブフェイズか、エンドフェイズ直前に発動できる。</t>
    <phoneticPr fontId="3"/>
  </si>
  <si>
    <t>全体を対象に、命中時にスキル・ＳＰスキルを使用不能にする効果を放つ。このボススキルはイニシアティブフェイズに発動でき、効果はラウンド終了まで継続する。</t>
    <phoneticPr fontId="3"/>
  </si>
  <si>
    <t>自身が回避判定に成功した場合、ダメージ判定が相手側に発生する。ただし失敗した場合は自身へのダメージ判定ダイスが２つ追加され、貫通ダメージとなる。
使用制限：ＳＰスキル・ボススキルによる攻撃には使用不可
補足：成功時のダメージは相手側の攻撃力とスキル効果を適用。反射によるダメージに追加の補正は加えられない。回避倍差成功時はカウンターではなくダメージダイス＋１。全体攻撃の反射時は相手単体にしかダメージは発生しない。</t>
    <phoneticPr fontId="3"/>
  </si>
  <si>
    <t>全体を対象に、命中時にクリティカルロールとリソースプールができなくなる効果を放つ。命中した対象のラウンド内で発生したクリティカルダイス分、ボスのリソースダイスが増加する。このボススキルはイニシアティブフェイズに発動でき、効果はラウンド終了まで継続する。</t>
    <phoneticPr fontId="3"/>
  </si>
  <si>
    <t>異界翻訳アプリ</t>
    <phoneticPr fontId="3"/>
  </si>
  <si>
    <t>▼所属</t>
    <rPh sb="1" eb="3">
      <t>ショゾク</t>
    </rPh>
    <phoneticPr fontId="3"/>
  </si>
  <si>
    <t>▼エッセンス</t>
    <phoneticPr fontId="3"/>
  </si>
  <si>
    <t>所属組織</t>
    <rPh sb="0" eb="2">
      <t>ショゾク</t>
    </rPh>
    <rPh sb="2" eb="4">
      <t>ソシキ</t>
    </rPh>
    <phoneticPr fontId="3"/>
  </si>
  <si>
    <t>▼種族テーブル</t>
    <rPh sb="1" eb="3">
      <t>シュゾク</t>
    </rPh>
    <phoneticPr fontId="3"/>
  </si>
  <si>
    <t>異界連合</t>
    <rPh sb="0" eb="2">
      <t>イカイ</t>
    </rPh>
    <rPh sb="2" eb="4">
      <t>レンゴウ</t>
    </rPh>
    <phoneticPr fontId="3"/>
  </si>
  <si>
    <t>人間</t>
    <rPh sb="0" eb="2">
      <t>ニンゲン</t>
    </rPh>
    <phoneticPr fontId="2"/>
  </si>
  <si>
    <t>あなたは一般的な人類である。テイカーたる能力は持っているが、見た目は凡庸だろう。</t>
    <rPh sb="4" eb="7">
      <t>イッパンテキ</t>
    </rPh>
    <rPh sb="8" eb="10">
      <t>ジンルイ</t>
    </rPh>
    <rPh sb="20" eb="22">
      <t>ノウリョク</t>
    </rPh>
    <rPh sb="23" eb="24">
      <t>モ</t>
    </rPh>
    <rPh sb="30" eb="31">
      <t>ミ</t>
    </rPh>
    <rPh sb="32" eb="33">
      <t>メ</t>
    </rPh>
    <rPh sb="34" eb="36">
      <t>ボンヨウ</t>
    </rPh>
    <phoneticPr fontId="2"/>
  </si>
  <si>
    <t>GUILD</t>
    <phoneticPr fontId="3"/>
  </si>
  <si>
    <t>動物</t>
    <rPh sb="0" eb="2">
      <t>ドウブツ</t>
    </rPh>
    <phoneticPr fontId="2"/>
  </si>
  <si>
    <t>あなたは現存する動物である。テイカーである事で意思疎通が可能なだけの知能を備えている。</t>
    <rPh sb="4" eb="6">
      <t>ゲンゾン</t>
    </rPh>
    <rPh sb="8" eb="10">
      <t>ドウブツ</t>
    </rPh>
    <rPh sb="21" eb="22">
      <t>コト</t>
    </rPh>
    <rPh sb="23" eb="27">
      <t>イシソツウ</t>
    </rPh>
    <rPh sb="28" eb="30">
      <t>カノウ</t>
    </rPh>
    <rPh sb="34" eb="36">
      <t>チノウ</t>
    </rPh>
    <rPh sb="37" eb="38">
      <t>ソナ</t>
    </rPh>
    <phoneticPr fontId="2"/>
  </si>
  <si>
    <t>十三機関</t>
    <rPh sb="0" eb="4">
      <t>ジュウサンキカン</t>
    </rPh>
    <phoneticPr fontId="3"/>
  </si>
  <si>
    <t>強化人間</t>
    <rPh sb="0" eb="2">
      <t>キョウカ</t>
    </rPh>
    <rPh sb="2" eb="4">
      <t>ニンゲン</t>
    </rPh>
    <phoneticPr fontId="2"/>
  </si>
  <si>
    <t>あなたはなんらかの強化を受けている。見た目は普通だが、常人を逸した力を持っているだろう。</t>
    <rPh sb="9" eb="11">
      <t>キョウカ</t>
    </rPh>
    <rPh sb="12" eb="13">
      <t>ウ</t>
    </rPh>
    <rPh sb="18" eb="19">
      <t>ミ</t>
    </rPh>
    <rPh sb="20" eb="21">
      <t>メ</t>
    </rPh>
    <rPh sb="22" eb="24">
      <t>フツウ</t>
    </rPh>
    <rPh sb="27" eb="29">
      <t>ジョウジン</t>
    </rPh>
    <rPh sb="30" eb="31">
      <t>イッ</t>
    </rPh>
    <rPh sb="33" eb="34">
      <t>チカラ</t>
    </rPh>
    <rPh sb="35" eb="36">
      <t>モ</t>
    </rPh>
    <phoneticPr fontId="2"/>
  </si>
  <si>
    <t>ストレンジャー</t>
    <phoneticPr fontId="3"/>
  </si>
  <si>
    <t>ミュータント</t>
  </si>
  <si>
    <t>あなたは突然変異で以前とは異なる姿になってしまった。姿の制御ができるかはあなた次第だ。</t>
    <rPh sb="4" eb="6">
      <t>トツゼン</t>
    </rPh>
    <rPh sb="6" eb="8">
      <t>ヘンイ</t>
    </rPh>
    <rPh sb="9" eb="11">
      <t>イゼン</t>
    </rPh>
    <rPh sb="13" eb="14">
      <t>コト</t>
    </rPh>
    <rPh sb="16" eb="17">
      <t>スガタ</t>
    </rPh>
    <rPh sb="26" eb="27">
      <t>スガタ</t>
    </rPh>
    <rPh sb="28" eb="30">
      <t>セイギョ</t>
    </rPh>
    <rPh sb="39" eb="41">
      <t>シダイ</t>
    </rPh>
    <phoneticPr fontId="2"/>
  </si>
  <si>
    <t>古代人</t>
    <rPh sb="0" eb="3">
      <t>コダイジン</t>
    </rPh>
    <phoneticPr fontId="2"/>
  </si>
  <si>
    <t>あなたは過去から迷い込んだ者である。戸惑いの連続である事だろう。</t>
    <rPh sb="4" eb="6">
      <t>カコ</t>
    </rPh>
    <rPh sb="8" eb="9">
      <t>マヨ</t>
    </rPh>
    <rPh sb="10" eb="11">
      <t>コ</t>
    </rPh>
    <rPh sb="13" eb="14">
      <t>モノ</t>
    </rPh>
    <rPh sb="18" eb="20">
      <t>トマド</t>
    </rPh>
    <rPh sb="22" eb="24">
      <t>レンゾク</t>
    </rPh>
    <rPh sb="27" eb="28">
      <t>コト</t>
    </rPh>
    <phoneticPr fontId="2"/>
  </si>
  <si>
    <t>未来人</t>
    <rPh sb="0" eb="3">
      <t>ミライジン</t>
    </rPh>
    <phoneticPr fontId="2"/>
  </si>
  <si>
    <t>あなたは未来からやってきた者である。ただこの世界が元いた未来に繋がるかはわからない。</t>
    <rPh sb="4" eb="6">
      <t>ミライ</t>
    </rPh>
    <rPh sb="13" eb="14">
      <t>モノ</t>
    </rPh>
    <rPh sb="22" eb="24">
      <t>セカイ</t>
    </rPh>
    <rPh sb="25" eb="26">
      <t>モト</t>
    </rPh>
    <rPh sb="28" eb="30">
      <t>ミライ</t>
    </rPh>
    <rPh sb="31" eb="32">
      <t>ツナ</t>
    </rPh>
    <phoneticPr fontId="2"/>
  </si>
  <si>
    <t>亜人</t>
    <rPh sb="0" eb="2">
      <t>アジン</t>
    </rPh>
    <phoneticPr fontId="2"/>
  </si>
  <si>
    <t>あなたの姿は人間に近いが、異なる特徴を持つ生物である。特殊な力も持っているかもしれない。</t>
    <rPh sb="4" eb="5">
      <t>スガタ</t>
    </rPh>
    <rPh sb="6" eb="8">
      <t>ニンゲン</t>
    </rPh>
    <rPh sb="9" eb="10">
      <t>チカ</t>
    </rPh>
    <rPh sb="13" eb="14">
      <t>コト</t>
    </rPh>
    <rPh sb="16" eb="18">
      <t>トクチョウ</t>
    </rPh>
    <rPh sb="19" eb="20">
      <t>モ</t>
    </rPh>
    <rPh sb="21" eb="23">
      <t>セイブツ</t>
    </rPh>
    <rPh sb="27" eb="29">
      <t>トクシュ</t>
    </rPh>
    <rPh sb="30" eb="31">
      <t>チカラ</t>
    </rPh>
    <rPh sb="32" eb="33">
      <t>モ</t>
    </rPh>
    <phoneticPr fontId="2"/>
  </si>
  <si>
    <t>希少種</t>
    <rPh sb="0" eb="3">
      <t>キショウシュ</t>
    </rPh>
    <phoneticPr fontId="2"/>
  </si>
  <si>
    <t>あなたはなんらかの希少な種である。稀な力を有しているだろう。</t>
    <rPh sb="9" eb="11">
      <t>キショウ</t>
    </rPh>
    <rPh sb="12" eb="13">
      <t>シュ</t>
    </rPh>
    <rPh sb="17" eb="18">
      <t>マレ</t>
    </rPh>
    <rPh sb="19" eb="20">
      <t>チカラ</t>
    </rPh>
    <rPh sb="21" eb="22">
      <t>ユウ</t>
    </rPh>
    <phoneticPr fontId="2"/>
  </si>
  <si>
    <t>獣人</t>
    <rPh sb="0" eb="2">
      <t>ジュウジン</t>
    </rPh>
    <phoneticPr fontId="2"/>
  </si>
  <si>
    <t>あなたは人と獣を併せ持つ亜人種である。亜人の中でも特に獣の特性が色濃いだろう。</t>
    <rPh sb="4" eb="5">
      <t>ヒト</t>
    </rPh>
    <rPh sb="6" eb="7">
      <t>ケモノ</t>
    </rPh>
    <rPh sb="8" eb="9">
      <t>アワ</t>
    </rPh>
    <rPh sb="10" eb="11">
      <t>モ</t>
    </rPh>
    <rPh sb="12" eb="15">
      <t>アジンシュ</t>
    </rPh>
    <rPh sb="19" eb="21">
      <t>アジン</t>
    </rPh>
    <rPh sb="22" eb="23">
      <t>ナカ</t>
    </rPh>
    <rPh sb="25" eb="26">
      <t>トク</t>
    </rPh>
    <rPh sb="27" eb="28">
      <t>ケモノ</t>
    </rPh>
    <rPh sb="29" eb="31">
      <t>トクセイ</t>
    </rPh>
    <rPh sb="32" eb="34">
      <t>イロコ</t>
    </rPh>
    <phoneticPr fontId="2"/>
  </si>
  <si>
    <t>他者のＳＰスキル宣言直後に宣言可能。他者のSPスキル効果を全て打ち消す。
それまでに宣言していたＳＰスキル分のコストは発生する。ダメージ処理時には宣言不可。
ボススキルに対して使用した場合、当効果は打ち消しではなく奇跡と同効果となる。</t>
    <phoneticPr fontId="3"/>
  </si>
  <si>
    <t>異世界人</t>
    <rPh sb="0" eb="4">
      <t>イセカイジン</t>
    </rPh>
    <phoneticPr fontId="2"/>
  </si>
  <si>
    <t>あなたは異世界からやってきた者である。文化の違いに戸惑いがあるやもしれない。</t>
    <rPh sb="4" eb="7">
      <t>イセカイ</t>
    </rPh>
    <rPh sb="14" eb="15">
      <t>モノ</t>
    </rPh>
    <rPh sb="19" eb="21">
      <t>ブンカ</t>
    </rPh>
    <rPh sb="22" eb="23">
      <t>チガ</t>
    </rPh>
    <rPh sb="25" eb="27">
      <t>トマド</t>
    </rPh>
    <phoneticPr fontId="2"/>
  </si>
  <si>
    <t>異星人</t>
    <rPh sb="0" eb="3">
      <t>イセイジン</t>
    </rPh>
    <phoneticPr fontId="2"/>
  </si>
  <si>
    <t>あなたは別の星からやってきた者である。特殊な力や技術を持っている事だろう。</t>
    <rPh sb="4" eb="5">
      <t>ベツ</t>
    </rPh>
    <rPh sb="6" eb="7">
      <t>ホシ</t>
    </rPh>
    <rPh sb="14" eb="15">
      <t>モノ</t>
    </rPh>
    <rPh sb="19" eb="21">
      <t>トクシュ</t>
    </rPh>
    <rPh sb="22" eb="23">
      <t>チカラ</t>
    </rPh>
    <rPh sb="24" eb="26">
      <t>ギジュツ</t>
    </rPh>
    <rPh sb="27" eb="28">
      <t>モ</t>
    </rPh>
    <rPh sb="32" eb="33">
      <t>コト</t>
    </rPh>
    <phoneticPr fontId="2"/>
  </si>
  <si>
    <t>異形</t>
    <rPh sb="0" eb="2">
      <t>イギョウ</t>
    </rPh>
    <phoneticPr fontId="2"/>
  </si>
  <si>
    <t>あなたは人とは異なる姿を持つ。その姿は様々だろうが、明らかに異質なものだろう。</t>
    <rPh sb="4" eb="5">
      <t>ヒト</t>
    </rPh>
    <rPh sb="7" eb="8">
      <t>コト</t>
    </rPh>
    <rPh sb="10" eb="11">
      <t>スガタ</t>
    </rPh>
    <rPh sb="12" eb="13">
      <t>モ</t>
    </rPh>
    <rPh sb="17" eb="18">
      <t>スガタ</t>
    </rPh>
    <rPh sb="19" eb="21">
      <t>サマザマ</t>
    </rPh>
    <rPh sb="26" eb="27">
      <t>アキ</t>
    </rPh>
    <rPh sb="30" eb="32">
      <t>イシツ</t>
    </rPh>
    <phoneticPr fontId="2"/>
  </si>
  <si>
    <t>妖怪</t>
    <rPh sb="0" eb="2">
      <t>ヨウカイ</t>
    </rPh>
    <phoneticPr fontId="2"/>
  </si>
  <si>
    <t>あなたは伝承などで語られる奇怪な存在である。世界中、様々な種がいる事だろう。</t>
    <rPh sb="4" eb="6">
      <t>デンショウ</t>
    </rPh>
    <rPh sb="9" eb="10">
      <t>カタ</t>
    </rPh>
    <rPh sb="13" eb="15">
      <t>キカイ</t>
    </rPh>
    <rPh sb="16" eb="18">
      <t>ソンザイ</t>
    </rPh>
    <rPh sb="22" eb="25">
      <t>セカイジュウ</t>
    </rPh>
    <rPh sb="26" eb="28">
      <t>サマザマ</t>
    </rPh>
    <rPh sb="29" eb="30">
      <t>シュ</t>
    </rPh>
    <rPh sb="33" eb="34">
      <t>コト</t>
    </rPh>
    <phoneticPr fontId="2"/>
  </si>
  <si>
    <t>混血</t>
    <rPh sb="0" eb="2">
      <t>コンケツ</t>
    </rPh>
    <phoneticPr fontId="2"/>
  </si>
  <si>
    <t>あなたは異なった種の血が混じった者である。様々な特性を併せ持っているかもしれない。</t>
    <rPh sb="4" eb="5">
      <t>コト</t>
    </rPh>
    <rPh sb="8" eb="9">
      <t>シュ</t>
    </rPh>
    <rPh sb="10" eb="11">
      <t>チ</t>
    </rPh>
    <rPh sb="12" eb="13">
      <t>マ</t>
    </rPh>
    <rPh sb="16" eb="17">
      <t>モノ</t>
    </rPh>
    <rPh sb="21" eb="23">
      <t>サマザマ</t>
    </rPh>
    <rPh sb="24" eb="26">
      <t>トクセイ</t>
    </rPh>
    <rPh sb="27" eb="28">
      <t>アワ</t>
    </rPh>
    <rPh sb="29" eb="30">
      <t>モ</t>
    </rPh>
    <phoneticPr fontId="2"/>
  </si>
  <si>
    <t>絶滅種</t>
    <rPh sb="0" eb="3">
      <t>ゼツメツシュ</t>
    </rPh>
    <phoneticPr fontId="2"/>
  </si>
  <si>
    <t>あなたはかつて途絶えた種である。なんらかの理由で今ここに存在している。</t>
    <rPh sb="7" eb="9">
      <t>トダ</t>
    </rPh>
    <rPh sb="11" eb="12">
      <t>シュ</t>
    </rPh>
    <rPh sb="21" eb="23">
      <t>リユウ</t>
    </rPh>
    <rPh sb="24" eb="25">
      <t>イマ</t>
    </rPh>
    <rPh sb="28" eb="30">
      <t>ソンザイ</t>
    </rPh>
    <phoneticPr fontId="2"/>
  </si>
  <si>
    <t>キメラ</t>
  </si>
  <si>
    <t>あなたは意図的に異なった種を合わせられた異質同体である。望んだものではないやもしれない。</t>
    <rPh sb="4" eb="7">
      <t>イトテキ</t>
    </rPh>
    <rPh sb="8" eb="9">
      <t>コト</t>
    </rPh>
    <rPh sb="12" eb="13">
      <t>シュ</t>
    </rPh>
    <rPh sb="14" eb="15">
      <t>ア</t>
    </rPh>
    <rPh sb="20" eb="24">
      <t>イシツドウタイ</t>
    </rPh>
    <rPh sb="28" eb="29">
      <t>ノゾ</t>
    </rPh>
    <phoneticPr fontId="2"/>
  </si>
  <si>
    <t>寄生体</t>
    <rPh sb="0" eb="2">
      <t>キセイ</t>
    </rPh>
    <rPh sb="2" eb="3">
      <t>タイ</t>
    </rPh>
    <phoneticPr fontId="2"/>
  </si>
  <si>
    <t>あなたは他者に寄生された、もしくは寄生した者である。生きるには共にある必要がある。</t>
    <rPh sb="4" eb="6">
      <t>タシャ</t>
    </rPh>
    <rPh sb="7" eb="9">
      <t>キセイ</t>
    </rPh>
    <rPh sb="17" eb="19">
      <t>キセイ</t>
    </rPh>
    <rPh sb="21" eb="22">
      <t>モノ</t>
    </rPh>
    <rPh sb="26" eb="27">
      <t>イ</t>
    </rPh>
    <rPh sb="31" eb="32">
      <t>トモ</t>
    </rPh>
    <rPh sb="35" eb="37">
      <t>ヒツヨウ</t>
    </rPh>
    <phoneticPr fontId="2"/>
  </si>
  <si>
    <t>融合体</t>
    <rPh sb="0" eb="2">
      <t>ユウゴウ</t>
    </rPh>
    <rPh sb="2" eb="3">
      <t>タイ</t>
    </rPh>
    <phoneticPr fontId="2"/>
  </si>
  <si>
    <t>あなたはならかの理由で異なる種が融合した者だ。心も同居している場合がある。</t>
    <rPh sb="8" eb="10">
      <t>リユウ</t>
    </rPh>
    <rPh sb="11" eb="12">
      <t>コト</t>
    </rPh>
    <rPh sb="14" eb="15">
      <t>シュ</t>
    </rPh>
    <rPh sb="16" eb="18">
      <t>ユウゴウ</t>
    </rPh>
    <rPh sb="20" eb="21">
      <t>モノ</t>
    </rPh>
    <rPh sb="23" eb="24">
      <t>ココロ</t>
    </rPh>
    <rPh sb="25" eb="27">
      <t>ドウキョ</t>
    </rPh>
    <rPh sb="31" eb="33">
      <t>バアイ</t>
    </rPh>
    <phoneticPr fontId="2"/>
  </si>
  <si>
    <t>魔物</t>
    <rPh sb="0" eb="2">
      <t>マモノ</t>
    </rPh>
    <phoneticPr fontId="2"/>
  </si>
  <si>
    <t>あなたは生物が異質な力や姿を持った者だ。種ではなく突然変異の場合も多いだろう。</t>
    <rPh sb="4" eb="6">
      <t>セイブツ</t>
    </rPh>
    <rPh sb="7" eb="9">
      <t>イシツ</t>
    </rPh>
    <rPh sb="10" eb="11">
      <t>チカラ</t>
    </rPh>
    <rPh sb="12" eb="13">
      <t>スガタ</t>
    </rPh>
    <rPh sb="14" eb="15">
      <t>モ</t>
    </rPh>
    <rPh sb="17" eb="18">
      <t>モノ</t>
    </rPh>
    <rPh sb="20" eb="21">
      <t>シュ</t>
    </rPh>
    <rPh sb="25" eb="29">
      <t>トツゼンヘンイ</t>
    </rPh>
    <rPh sb="30" eb="32">
      <t>バアイ</t>
    </rPh>
    <rPh sb="33" eb="34">
      <t>オオ</t>
    </rPh>
    <phoneticPr fontId="2"/>
  </si>
  <si>
    <t>魔族</t>
    <rPh sb="0" eb="2">
      <t>マゾク</t>
    </rPh>
    <phoneticPr fontId="2"/>
  </si>
  <si>
    <t>あなたは神話の中、人の敵とされてきた者だ。魔術的な在り方や特殊な生態を持つだろう。</t>
    <rPh sb="4" eb="6">
      <t>シンワ</t>
    </rPh>
    <rPh sb="7" eb="8">
      <t>ナカ</t>
    </rPh>
    <rPh sb="9" eb="10">
      <t>ヒト</t>
    </rPh>
    <rPh sb="11" eb="12">
      <t>テキ</t>
    </rPh>
    <rPh sb="18" eb="19">
      <t>モノ</t>
    </rPh>
    <rPh sb="21" eb="24">
      <t>マジュツテキ</t>
    </rPh>
    <rPh sb="25" eb="26">
      <t>ア</t>
    </rPh>
    <rPh sb="27" eb="28">
      <t>カタ</t>
    </rPh>
    <rPh sb="29" eb="31">
      <t>トクシュ</t>
    </rPh>
    <rPh sb="32" eb="34">
      <t>セイタイ</t>
    </rPh>
    <rPh sb="35" eb="36">
      <t>モ</t>
    </rPh>
    <phoneticPr fontId="2"/>
  </si>
  <si>
    <t>あなたはかつて死から蘇った者だ。この世で不死はありえないが、生者とは言えないだろう。</t>
    <rPh sb="7" eb="8">
      <t>シ</t>
    </rPh>
    <rPh sb="10" eb="11">
      <t>ヨミガエ</t>
    </rPh>
    <rPh sb="13" eb="14">
      <t>モノ</t>
    </rPh>
    <rPh sb="18" eb="19">
      <t>ヨ</t>
    </rPh>
    <rPh sb="20" eb="22">
      <t>フシ</t>
    </rPh>
    <rPh sb="30" eb="32">
      <t>セイシャ</t>
    </rPh>
    <rPh sb="34" eb="35">
      <t>イ</t>
    </rPh>
    <phoneticPr fontId="2"/>
  </si>
  <si>
    <t xml:space="preserve">	アクション宣言時に使用する事で、自身の攻撃によるダメージ処理結果を２倍化する。
その後自身に自壊ダメージを受ける。
全体攻撃・反射・消費アイテムによる攻撃とは併用不可。
この効果は１ラウンド中に１回しか使用できない。</t>
    <phoneticPr fontId="3"/>
  </si>
  <si>
    <t>神族</t>
    <rPh sb="0" eb="2">
      <t>シンゾク</t>
    </rPh>
    <phoneticPr fontId="2"/>
  </si>
  <si>
    <t>あなたは神話に伝えられた者、もしくは連なる者だ。真の力は大きく削がれているだろう。</t>
    <rPh sb="4" eb="6">
      <t>シンワ</t>
    </rPh>
    <rPh sb="7" eb="8">
      <t>ツタ</t>
    </rPh>
    <rPh sb="12" eb="13">
      <t>モノ</t>
    </rPh>
    <rPh sb="18" eb="19">
      <t>ツラ</t>
    </rPh>
    <rPh sb="21" eb="22">
      <t>モノ</t>
    </rPh>
    <rPh sb="24" eb="25">
      <t>シン</t>
    </rPh>
    <rPh sb="26" eb="27">
      <t>チカラ</t>
    </rPh>
    <rPh sb="28" eb="29">
      <t>オオ</t>
    </rPh>
    <rPh sb="31" eb="32">
      <t>ソ</t>
    </rPh>
    <phoneticPr fontId="2"/>
  </si>
  <si>
    <t>幻獣</t>
    <rPh sb="0" eb="2">
      <t>ゲンジュウ</t>
    </rPh>
    <phoneticPr fontId="2"/>
  </si>
  <si>
    <t>あなたは伝説上の生き物である。場合によっては崇められるような存在であったやもしれない。</t>
    <rPh sb="4" eb="7">
      <t>デンセツジョウ</t>
    </rPh>
    <rPh sb="8" eb="9">
      <t>イ</t>
    </rPh>
    <rPh sb="10" eb="11">
      <t>モノ</t>
    </rPh>
    <rPh sb="15" eb="17">
      <t>バアイ</t>
    </rPh>
    <rPh sb="22" eb="23">
      <t>アガ</t>
    </rPh>
    <rPh sb="30" eb="32">
      <t>ソンザイ</t>
    </rPh>
    <phoneticPr fontId="2"/>
  </si>
  <si>
    <t>精霊種</t>
    <rPh sb="0" eb="3">
      <t>セイレイシュ</t>
    </rPh>
    <phoneticPr fontId="2"/>
  </si>
  <si>
    <t>あなたは超自然的な存在である。なにかに宿り、顕現している者が多いだろう。</t>
    <rPh sb="4" eb="8">
      <t>チョウシゼンテキ</t>
    </rPh>
    <rPh sb="9" eb="11">
      <t>ソンザイ</t>
    </rPh>
    <rPh sb="19" eb="20">
      <t>ヤド</t>
    </rPh>
    <rPh sb="22" eb="24">
      <t>ケンゲン</t>
    </rPh>
    <rPh sb="28" eb="29">
      <t>モノ</t>
    </rPh>
    <rPh sb="30" eb="31">
      <t>オオ</t>
    </rPh>
    <phoneticPr fontId="2"/>
  </si>
  <si>
    <t>クローン</t>
  </si>
  <si>
    <t>あなたは同一の起源から複製され、造られた者である。オリジナルの代わりやもしれない。</t>
    <rPh sb="4" eb="6">
      <t>ドウイツ</t>
    </rPh>
    <rPh sb="7" eb="9">
      <t>キゲン</t>
    </rPh>
    <rPh sb="11" eb="13">
      <t>フクセイ</t>
    </rPh>
    <rPh sb="16" eb="17">
      <t>ツク</t>
    </rPh>
    <rPh sb="20" eb="21">
      <t>モノ</t>
    </rPh>
    <rPh sb="31" eb="32">
      <t>カ</t>
    </rPh>
    <phoneticPr fontId="2"/>
  </si>
  <si>
    <t>サイボーグ</t>
  </si>
  <si>
    <t>あなたは身体の一部を機械化した者である。思考する脳があれば、生命体と言えるのだ。</t>
    <rPh sb="4" eb="6">
      <t>シンタイ</t>
    </rPh>
    <rPh sb="7" eb="9">
      <t>イチブ</t>
    </rPh>
    <rPh sb="10" eb="13">
      <t>キカイカ</t>
    </rPh>
    <rPh sb="15" eb="16">
      <t>モノ</t>
    </rPh>
    <rPh sb="20" eb="22">
      <t>シコウ</t>
    </rPh>
    <rPh sb="24" eb="25">
      <t>ノウ</t>
    </rPh>
    <rPh sb="30" eb="33">
      <t>セイメイタイ</t>
    </rPh>
    <rPh sb="34" eb="35">
      <t>イ</t>
    </rPh>
    <phoneticPr fontId="2"/>
  </si>
  <si>
    <t>ロボット</t>
  </si>
  <si>
    <t>あなたは自律して動く機械である。人工知能であるＡＩは意志を持つのか。それが問題だ。</t>
    <rPh sb="4" eb="6">
      <t>ジリツ</t>
    </rPh>
    <rPh sb="8" eb="9">
      <t>ウゴ</t>
    </rPh>
    <rPh sb="10" eb="12">
      <t>キカイ</t>
    </rPh>
    <rPh sb="16" eb="20">
      <t>ジンコウチノウ</t>
    </rPh>
    <phoneticPr fontId="2"/>
  </si>
  <si>
    <t>アンドロイド</t>
  </si>
  <si>
    <t>あなたは人に似せて作られたロボットである。ここまで進化した機械と人間の境目は果たして。</t>
    <rPh sb="4" eb="5">
      <t>ヒト</t>
    </rPh>
    <rPh sb="6" eb="7">
      <t>ニ</t>
    </rPh>
    <rPh sb="9" eb="10">
      <t>ツク</t>
    </rPh>
    <rPh sb="25" eb="27">
      <t>シンカ</t>
    </rPh>
    <rPh sb="29" eb="31">
      <t>キカイ</t>
    </rPh>
    <rPh sb="32" eb="34">
      <t>ニンゲン</t>
    </rPh>
    <rPh sb="35" eb="37">
      <t>サカイメ</t>
    </rPh>
    <rPh sb="38" eb="39">
      <t>ハ</t>
    </rPh>
    <phoneticPr fontId="2"/>
  </si>
  <si>
    <t>付喪神</t>
    <rPh sb="0" eb="3">
      <t>ツクモガミ</t>
    </rPh>
    <phoneticPr fontId="2"/>
  </si>
  <si>
    <t>あなたは物や道具に魂が宿った存在である。元々の形から変化し、人の姿にすら成るだろう。</t>
    <rPh sb="4" eb="5">
      <t>モノ</t>
    </rPh>
    <rPh sb="6" eb="8">
      <t>ドウグ</t>
    </rPh>
    <rPh sb="9" eb="10">
      <t>タマシイ</t>
    </rPh>
    <rPh sb="11" eb="12">
      <t>ヤド</t>
    </rPh>
    <rPh sb="14" eb="16">
      <t>ソンザイ</t>
    </rPh>
    <rPh sb="20" eb="22">
      <t>モトモト</t>
    </rPh>
    <rPh sb="23" eb="24">
      <t>カタチ</t>
    </rPh>
    <rPh sb="26" eb="28">
      <t>ヘンゲ</t>
    </rPh>
    <rPh sb="30" eb="31">
      <t>ヒト</t>
    </rPh>
    <rPh sb="32" eb="33">
      <t>スガタ</t>
    </rPh>
    <rPh sb="36" eb="37">
      <t>ナ</t>
    </rPh>
    <phoneticPr fontId="2"/>
  </si>
  <si>
    <t>憑依体</t>
    <rPh sb="0" eb="2">
      <t>ヒョウイ</t>
    </rPh>
    <rPh sb="2" eb="3">
      <t>タイ</t>
    </rPh>
    <phoneticPr fontId="2"/>
  </si>
  <si>
    <t>あなたはなにか別の器に魂が定着した者である。器は人どころか生き物ですらないやもしれない。</t>
    <rPh sb="7" eb="8">
      <t>ベツ</t>
    </rPh>
    <rPh sb="9" eb="10">
      <t>ウツワ</t>
    </rPh>
    <rPh sb="11" eb="12">
      <t>タマシイ</t>
    </rPh>
    <rPh sb="13" eb="15">
      <t>テイチャク</t>
    </rPh>
    <rPh sb="17" eb="18">
      <t>モノ</t>
    </rPh>
    <rPh sb="22" eb="23">
      <t>ウツワ</t>
    </rPh>
    <rPh sb="24" eb="25">
      <t>ヒト</t>
    </rPh>
    <rPh sb="29" eb="30">
      <t>イ</t>
    </rPh>
    <rPh sb="31" eb="32">
      <t>モノ</t>
    </rPh>
    <phoneticPr fontId="2"/>
  </si>
  <si>
    <t>無機生命体</t>
    <rPh sb="0" eb="2">
      <t>ムキ</t>
    </rPh>
    <rPh sb="2" eb="5">
      <t>セイメイタイ</t>
    </rPh>
    <phoneticPr fontId="2"/>
  </si>
  <si>
    <t>あなたは無機物が生物のように活動する生命体である。独特な価値観を持つ場合も多いだろう。</t>
    <rPh sb="4" eb="7">
      <t>ムキブツ</t>
    </rPh>
    <rPh sb="8" eb="10">
      <t>セイブツ</t>
    </rPh>
    <rPh sb="14" eb="16">
      <t>カツドウ</t>
    </rPh>
    <rPh sb="18" eb="21">
      <t>セイメイタイ</t>
    </rPh>
    <rPh sb="25" eb="27">
      <t>ドクトク</t>
    </rPh>
    <rPh sb="28" eb="31">
      <t>カチカン</t>
    </rPh>
    <rPh sb="32" eb="33">
      <t>モ</t>
    </rPh>
    <rPh sb="34" eb="36">
      <t>バアイ</t>
    </rPh>
    <rPh sb="37" eb="38">
      <t>オオ</t>
    </rPh>
    <phoneticPr fontId="2"/>
  </si>
  <si>
    <t>植物生命体</t>
  </si>
  <si>
    <t>あなたは植物が人類と同等かそれ以上の知能を有した存在である。特殊な生態系を持つだろう。</t>
    <rPh sb="4" eb="6">
      <t>ショクブツ</t>
    </rPh>
    <rPh sb="7" eb="9">
      <t>ジンルイ</t>
    </rPh>
    <rPh sb="10" eb="12">
      <t>ドウトウ</t>
    </rPh>
    <rPh sb="15" eb="17">
      <t>イジョウ</t>
    </rPh>
    <rPh sb="18" eb="20">
      <t>チノウ</t>
    </rPh>
    <rPh sb="21" eb="22">
      <t>ユウ</t>
    </rPh>
    <rPh sb="24" eb="26">
      <t>ソンザイ</t>
    </rPh>
    <rPh sb="30" eb="32">
      <t>トクシュ</t>
    </rPh>
    <rPh sb="33" eb="36">
      <t>セイタイケイ</t>
    </rPh>
    <rPh sb="37" eb="38">
      <t>モ</t>
    </rPh>
    <phoneticPr fontId="2"/>
  </si>
  <si>
    <t>機械生命体</t>
    <rPh sb="0" eb="5">
      <t>キカイセイメイタイ</t>
    </rPh>
    <phoneticPr fontId="2"/>
  </si>
  <si>
    <t>あなたは生体的な特徴を有した機械種族である。造られた者ではなく、命ある者だ。</t>
    <rPh sb="4" eb="6">
      <t>セイタイ</t>
    </rPh>
    <rPh sb="6" eb="7">
      <t>テキ</t>
    </rPh>
    <rPh sb="8" eb="10">
      <t>トクチョウ</t>
    </rPh>
    <rPh sb="11" eb="12">
      <t>ユウ</t>
    </rPh>
    <rPh sb="14" eb="18">
      <t>キカイシュゾク</t>
    </rPh>
    <rPh sb="22" eb="23">
      <t>ツク</t>
    </rPh>
    <rPh sb="26" eb="27">
      <t>モノ</t>
    </rPh>
    <rPh sb="32" eb="33">
      <t>イノチ</t>
    </rPh>
    <rPh sb="35" eb="36">
      <t>モノ</t>
    </rPh>
    <phoneticPr fontId="2"/>
  </si>
  <si>
    <t>アストラル生命体</t>
    <rPh sb="5" eb="8">
      <t>セイメイタイ</t>
    </rPh>
    <phoneticPr fontId="2"/>
  </si>
  <si>
    <t>あなたは霊魂や精神といった概念を主体とする生命体である。受肉等で物質世界に関われる。</t>
    <rPh sb="4" eb="6">
      <t>レイコン</t>
    </rPh>
    <rPh sb="7" eb="9">
      <t>セイシン</t>
    </rPh>
    <rPh sb="13" eb="15">
      <t>ガイネン</t>
    </rPh>
    <rPh sb="16" eb="18">
      <t>シュタイ</t>
    </rPh>
    <rPh sb="21" eb="24">
      <t>セイメイタイ</t>
    </rPh>
    <rPh sb="28" eb="30">
      <t>ジュニク</t>
    </rPh>
    <rPh sb="30" eb="31">
      <t>トウ</t>
    </rPh>
    <rPh sb="32" eb="34">
      <t>ブッシツ</t>
    </rPh>
    <rPh sb="34" eb="36">
      <t>セカイ</t>
    </rPh>
    <rPh sb="37" eb="38">
      <t>カカ</t>
    </rPh>
    <phoneticPr fontId="2"/>
  </si>
  <si>
    <t>人造生命体</t>
    <rPh sb="0" eb="5">
      <t>ジンゾウセイメイタイ</t>
    </rPh>
    <phoneticPr fontId="2"/>
  </si>
  <si>
    <t>あなたは造られた生命体である。様々な手を加えられているが、生まれた命なのは間違いない。</t>
    <rPh sb="4" eb="5">
      <t>ツク</t>
    </rPh>
    <rPh sb="8" eb="11">
      <t>セイメイタイ</t>
    </rPh>
    <rPh sb="15" eb="17">
      <t>サマザマ</t>
    </rPh>
    <rPh sb="18" eb="19">
      <t>テ</t>
    </rPh>
    <rPh sb="20" eb="21">
      <t>クワ</t>
    </rPh>
    <rPh sb="29" eb="30">
      <t>ウ</t>
    </rPh>
    <rPh sb="33" eb="34">
      <t>イノチ</t>
    </rPh>
    <rPh sb="37" eb="39">
      <t>マチガ</t>
    </rPh>
    <phoneticPr fontId="2"/>
  </si>
  <si>
    <t>アンノウン</t>
  </si>
  <si>
    <t>あなたの存在は説明が難しい。分類するのは難しいだろう。それでも絶対的な力などはないのだ。</t>
    <rPh sb="4" eb="6">
      <t>ソンザイ</t>
    </rPh>
    <rPh sb="7" eb="9">
      <t>セツメイ</t>
    </rPh>
    <rPh sb="10" eb="11">
      <t>ムズカ</t>
    </rPh>
    <rPh sb="14" eb="16">
      <t>ブンルイ</t>
    </rPh>
    <rPh sb="20" eb="21">
      <t>ムズカ</t>
    </rPh>
    <rPh sb="31" eb="34">
      <t>ゼッタイテキ</t>
    </rPh>
    <rPh sb="35" eb="36">
      <t>チカラ</t>
    </rPh>
    <phoneticPr fontId="2"/>
  </si>
  <si>
    <t>行動順確定時に宣言可能。宣言後、行動順が自動で最後になる代わりに
自身の命中判定ダイスを2つ、ダメージ判定ダイスを１つ追加する。
ただし、自身のアクションフェイズ前にダメージを受けたり
阻害で充填を対象にされた場合、充填効果は消滅する。
複数が充填を宣言した場合、宣言者の順番は元々の行動値順となる。
この効果はラウンド終了まで継続する。</t>
    <phoneticPr fontId="3"/>
  </si>
  <si>
    <t>▼能力テーブル</t>
    <rPh sb="1" eb="3">
      <t>ノウリョク</t>
    </rPh>
    <phoneticPr fontId="3"/>
  </si>
  <si>
    <t>攻撃対象のアクションフェイズが未実行だった場合に限り、
宣言アクションフェイズ内の自身の命中判定に２Ｄ６＋４を追加する。</t>
    <phoneticPr fontId="3"/>
  </si>
  <si>
    <t>魔眼</t>
    <rPh sb="0" eb="1">
      <t>マ</t>
    </rPh>
    <rPh sb="1" eb="2">
      <t>ガン</t>
    </rPh>
    <phoneticPr fontId="2"/>
  </si>
  <si>
    <t>あなたは特殊な眼を持っている。世界を認識するそれは、異能を帯びる事で世界自体を変容させる。</t>
    <rPh sb="4" eb="6">
      <t>トクシュ</t>
    </rPh>
    <rPh sb="7" eb="8">
      <t>メ</t>
    </rPh>
    <rPh sb="9" eb="10">
      <t>モ</t>
    </rPh>
    <rPh sb="15" eb="17">
      <t>セカイ</t>
    </rPh>
    <rPh sb="18" eb="20">
      <t>ニンシキ</t>
    </rPh>
    <rPh sb="26" eb="28">
      <t>イノウ</t>
    </rPh>
    <rPh sb="29" eb="30">
      <t>オ</t>
    </rPh>
    <rPh sb="32" eb="33">
      <t>コト</t>
    </rPh>
    <rPh sb="34" eb="36">
      <t>セカイ</t>
    </rPh>
    <rPh sb="36" eb="38">
      <t>ジタイ</t>
    </rPh>
    <rPh sb="39" eb="41">
      <t>ヘンヨウ</t>
    </rPh>
    <phoneticPr fontId="2"/>
  </si>
  <si>
    <t>●●使い</t>
    <rPh sb="2" eb="3">
      <t>ツカ</t>
    </rPh>
    <phoneticPr fontId="2"/>
  </si>
  <si>
    <t>あなたは特定のものを超常の力を持って操る。●●にあたるものは自由に決定し、能力を形作る。</t>
    <rPh sb="4" eb="6">
      <t>トクテイ</t>
    </rPh>
    <rPh sb="10" eb="12">
      <t>チョウジョウ</t>
    </rPh>
    <rPh sb="13" eb="14">
      <t>チカラ</t>
    </rPh>
    <rPh sb="15" eb="16">
      <t>モ</t>
    </rPh>
    <rPh sb="18" eb="19">
      <t>アヤツ</t>
    </rPh>
    <rPh sb="37" eb="39">
      <t>ノウリョク</t>
    </rPh>
    <rPh sb="40" eb="42">
      <t>カタチヅク</t>
    </rPh>
    <phoneticPr fontId="2"/>
  </si>
  <si>
    <t>精神干渉</t>
    <rPh sb="0" eb="2">
      <t>セイシン</t>
    </rPh>
    <rPh sb="2" eb="4">
      <t>カンショウ</t>
    </rPh>
    <phoneticPr fontId="2"/>
  </si>
  <si>
    <t>あなたは精神や感覚に干渉し操る力を持つ。使いようによっては人の尊厳などは紙屑になるだろう。</t>
    <rPh sb="4" eb="6">
      <t>セイシン</t>
    </rPh>
    <rPh sb="7" eb="9">
      <t>カンカク</t>
    </rPh>
    <rPh sb="10" eb="12">
      <t>カンショウ</t>
    </rPh>
    <rPh sb="13" eb="14">
      <t>アヤツ</t>
    </rPh>
    <rPh sb="15" eb="16">
      <t>チカラ</t>
    </rPh>
    <rPh sb="17" eb="18">
      <t>モ</t>
    </rPh>
    <rPh sb="20" eb="21">
      <t>ツカ</t>
    </rPh>
    <rPh sb="29" eb="30">
      <t>ヒト</t>
    </rPh>
    <rPh sb="31" eb="33">
      <t>ソンゲン</t>
    </rPh>
    <rPh sb="36" eb="38">
      <t>カミクズ</t>
    </rPh>
    <phoneticPr fontId="2"/>
  </si>
  <si>
    <t>物質干渉</t>
    <rPh sb="0" eb="2">
      <t>ブッシツ</t>
    </rPh>
    <rPh sb="2" eb="4">
      <t>カンショウ</t>
    </rPh>
    <phoneticPr fontId="2"/>
  </si>
  <si>
    <t>あなたは物質に対しなんらかの影響を与える。洗練されたその力は超能力の代名詞とも言えるだろう。</t>
    <rPh sb="4" eb="6">
      <t>ブッシツ</t>
    </rPh>
    <rPh sb="7" eb="8">
      <t>タイ</t>
    </rPh>
    <rPh sb="14" eb="16">
      <t>エイキョウ</t>
    </rPh>
    <rPh sb="17" eb="18">
      <t>アタ</t>
    </rPh>
    <rPh sb="21" eb="23">
      <t>センレン</t>
    </rPh>
    <rPh sb="28" eb="29">
      <t>チカラ</t>
    </rPh>
    <rPh sb="30" eb="33">
      <t>チョウノウリョク</t>
    </rPh>
    <rPh sb="34" eb="37">
      <t>ダイメイシ</t>
    </rPh>
    <rPh sb="39" eb="40">
      <t>イ</t>
    </rPh>
    <phoneticPr fontId="2"/>
  </si>
  <si>
    <t>自身のＨＰが半分以下の状態、もしくは暴走率１２０％以上の際に
攻撃・命中・回避が＋５される。
イニシアティブフェイズでリソースダイスを１つ消費して、
宣言ラウンド内のみ効果を限定発動する事も可能。</t>
    <phoneticPr fontId="3"/>
  </si>
  <si>
    <t>概念干渉</t>
    <rPh sb="0" eb="4">
      <t>ガイネンカンショウ</t>
    </rPh>
    <phoneticPr fontId="2"/>
  </si>
  <si>
    <t>あなたは概念的な力に干渉したり操作できる。それは時に神の領域であり、扱いは難しいだろう。</t>
    <rPh sb="4" eb="6">
      <t>ガイネン</t>
    </rPh>
    <rPh sb="6" eb="7">
      <t>テキ</t>
    </rPh>
    <rPh sb="8" eb="9">
      <t>チカラ</t>
    </rPh>
    <rPh sb="10" eb="12">
      <t>カンショウ</t>
    </rPh>
    <rPh sb="15" eb="17">
      <t>ソウサ</t>
    </rPh>
    <rPh sb="24" eb="25">
      <t>トキ</t>
    </rPh>
    <rPh sb="26" eb="27">
      <t>カミ</t>
    </rPh>
    <rPh sb="28" eb="30">
      <t>リョウイキ</t>
    </rPh>
    <rPh sb="34" eb="35">
      <t>アツカ</t>
    </rPh>
    <rPh sb="37" eb="38">
      <t>ムズカ</t>
    </rPh>
    <phoneticPr fontId="2"/>
  </si>
  <si>
    <t>多重能力</t>
    <rPh sb="0" eb="4">
      <t>タジュウノウリョク</t>
    </rPh>
    <phoneticPr fontId="2"/>
  </si>
  <si>
    <t>あなたは性質の異なる能力を複数所持している。組み合わせる事でさらなる可能性を見出すだろう。</t>
    <rPh sb="4" eb="6">
      <t>セイシツ</t>
    </rPh>
    <rPh sb="7" eb="8">
      <t>コト</t>
    </rPh>
    <rPh sb="10" eb="12">
      <t>ノウリョク</t>
    </rPh>
    <rPh sb="13" eb="15">
      <t>フクスウ</t>
    </rPh>
    <rPh sb="15" eb="17">
      <t>ショジ</t>
    </rPh>
    <rPh sb="22" eb="23">
      <t>ク</t>
    </rPh>
    <rPh sb="24" eb="25">
      <t>ア</t>
    </rPh>
    <rPh sb="28" eb="29">
      <t>コト</t>
    </rPh>
    <rPh sb="34" eb="37">
      <t>カノウセイ</t>
    </rPh>
    <rPh sb="38" eb="40">
      <t>ミイダ</t>
    </rPh>
    <phoneticPr fontId="2"/>
  </si>
  <si>
    <t>超感覚</t>
  </si>
  <si>
    <t>あなたは常人には知覚できない感覚を持つ。研ぎ澄まされたそれは様々な情報を得るだろう。</t>
    <rPh sb="4" eb="6">
      <t>ジョウジン</t>
    </rPh>
    <rPh sb="8" eb="10">
      <t>チカク</t>
    </rPh>
    <rPh sb="14" eb="16">
      <t>カンカク</t>
    </rPh>
    <rPh sb="17" eb="18">
      <t>モ</t>
    </rPh>
    <rPh sb="20" eb="21">
      <t>ト</t>
    </rPh>
    <rPh sb="22" eb="23">
      <t>ス</t>
    </rPh>
    <rPh sb="30" eb="32">
      <t>サマザマ</t>
    </rPh>
    <rPh sb="33" eb="35">
      <t>ジョウホウ</t>
    </rPh>
    <rPh sb="36" eb="37">
      <t>エ</t>
    </rPh>
    <phoneticPr fontId="2"/>
  </si>
  <si>
    <t>創造</t>
    <rPh sb="0" eb="2">
      <t>ソウゾウ</t>
    </rPh>
    <phoneticPr fontId="2"/>
  </si>
  <si>
    <t>あなたは無から有を生み出す力を持つ。それは時にあなたの理解すら超えているやもしれない。</t>
    <rPh sb="4" eb="5">
      <t>ム</t>
    </rPh>
    <rPh sb="7" eb="8">
      <t>ユウ</t>
    </rPh>
    <rPh sb="9" eb="10">
      <t>ウ</t>
    </rPh>
    <rPh sb="11" eb="12">
      <t>ダ</t>
    </rPh>
    <rPh sb="13" eb="14">
      <t>チカラ</t>
    </rPh>
    <rPh sb="15" eb="16">
      <t>モ</t>
    </rPh>
    <rPh sb="21" eb="22">
      <t>トキ</t>
    </rPh>
    <rPh sb="27" eb="29">
      <t>リカイ</t>
    </rPh>
    <rPh sb="31" eb="32">
      <t>コ</t>
    </rPh>
    <phoneticPr fontId="2"/>
  </si>
  <si>
    <t>強化</t>
    <rPh sb="0" eb="2">
      <t>キョウカ</t>
    </rPh>
    <phoneticPr fontId="2"/>
  </si>
  <si>
    <t>あなたはなんらかのものを強化し、戦う力とする。物理法則すら超えた力を生み出すやもしれない。</t>
    <rPh sb="12" eb="14">
      <t>キョウカ</t>
    </rPh>
    <rPh sb="16" eb="17">
      <t>タタカ</t>
    </rPh>
    <rPh sb="18" eb="19">
      <t>チカラ</t>
    </rPh>
    <rPh sb="23" eb="27">
      <t>ブツリホウソク</t>
    </rPh>
    <rPh sb="29" eb="30">
      <t>コ</t>
    </rPh>
    <rPh sb="32" eb="33">
      <t>チカラ</t>
    </rPh>
    <rPh sb="34" eb="35">
      <t>ウ</t>
    </rPh>
    <rPh sb="36" eb="37">
      <t>ダ</t>
    </rPh>
    <phoneticPr fontId="2"/>
  </si>
  <si>
    <t>弱体</t>
    <rPh sb="0" eb="2">
      <t>ジャクタイ</t>
    </rPh>
    <phoneticPr fontId="2"/>
  </si>
  <si>
    <t>あなたは他者や物を弱体化する力を持つ。単純な力だけが強さではない事を知っているだろう。</t>
    <rPh sb="4" eb="6">
      <t>タシャ</t>
    </rPh>
    <rPh sb="7" eb="8">
      <t>モノ</t>
    </rPh>
    <rPh sb="9" eb="12">
      <t>ジャクタイカ</t>
    </rPh>
    <rPh sb="14" eb="15">
      <t>チカラ</t>
    </rPh>
    <rPh sb="16" eb="17">
      <t>モ</t>
    </rPh>
    <rPh sb="19" eb="21">
      <t>タンジュン</t>
    </rPh>
    <rPh sb="22" eb="23">
      <t>チカラ</t>
    </rPh>
    <rPh sb="26" eb="27">
      <t>ツヨ</t>
    </rPh>
    <rPh sb="32" eb="33">
      <t>コト</t>
    </rPh>
    <rPh sb="34" eb="35">
      <t>シ</t>
    </rPh>
    <phoneticPr fontId="2"/>
  </si>
  <si>
    <t>変身</t>
    <rPh sb="0" eb="2">
      <t>ヘンシン</t>
    </rPh>
    <phoneticPr fontId="2"/>
  </si>
  <si>
    <t>あなたは自らの身体を変化したり、なにかを纏う事で力を発揮する。元に戻れるかは定かではない。</t>
    <rPh sb="4" eb="5">
      <t>ミズカ</t>
    </rPh>
    <rPh sb="7" eb="9">
      <t>カラダ</t>
    </rPh>
    <rPh sb="10" eb="12">
      <t>ヘンカ</t>
    </rPh>
    <rPh sb="20" eb="21">
      <t>マト</t>
    </rPh>
    <rPh sb="22" eb="23">
      <t>コト</t>
    </rPh>
    <rPh sb="24" eb="25">
      <t>チカラ</t>
    </rPh>
    <rPh sb="26" eb="28">
      <t>ハッキ</t>
    </rPh>
    <rPh sb="31" eb="32">
      <t>モト</t>
    </rPh>
    <rPh sb="33" eb="34">
      <t>モド</t>
    </rPh>
    <rPh sb="38" eb="39">
      <t>サダ</t>
    </rPh>
    <phoneticPr fontId="2"/>
  </si>
  <si>
    <t>変質</t>
    <rPh sb="0" eb="2">
      <t>ヘンシツ</t>
    </rPh>
    <phoneticPr fontId="2"/>
  </si>
  <si>
    <t>あなたはなんらかのものを別のものに創り変える。特殊な力も加えられているやもしれない。</t>
    <rPh sb="12" eb="13">
      <t>ベツ</t>
    </rPh>
    <rPh sb="17" eb="18">
      <t>ツク</t>
    </rPh>
    <rPh sb="19" eb="20">
      <t>カ</t>
    </rPh>
    <rPh sb="23" eb="25">
      <t>トクシュ</t>
    </rPh>
    <rPh sb="26" eb="27">
      <t>チカラ</t>
    </rPh>
    <rPh sb="28" eb="29">
      <t>クワ</t>
    </rPh>
    <phoneticPr fontId="2"/>
  </si>
  <si>
    <t>武術</t>
    <rPh sb="0" eb="2">
      <t>ブジュツ</t>
    </rPh>
    <phoneticPr fontId="2"/>
  </si>
  <si>
    <t>あなたは武をテイカーたる領域まで高めた者である。その力はもはや人外と言えるだろう。</t>
    <rPh sb="4" eb="5">
      <t>ブ</t>
    </rPh>
    <rPh sb="12" eb="14">
      <t>リョウイキ</t>
    </rPh>
    <rPh sb="16" eb="17">
      <t>タカ</t>
    </rPh>
    <rPh sb="19" eb="20">
      <t>モノ</t>
    </rPh>
    <rPh sb="26" eb="27">
      <t>チカラ</t>
    </rPh>
    <rPh sb="31" eb="33">
      <t>ジンガイ</t>
    </rPh>
    <rPh sb="34" eb="35">
      <t>イ</t>
    </rPh>
    <phoneticPr fontId="2"/>
  </si>
  <si>
    <t>忍術</t>
    <rPh sb="0" eb="2">
      <t>ニンジュツ</t>
    </rPh>
    <phoneticPr fontId="2"/>
  </si>
  <si>
    <t>あなたは古来の忍びの術を用いる。テイカー蔓延る世では常識外の力も組み込んだ事だろう。</t>
    <rPh sb="4" eb="6">
      <t>コライ</t>
    </rPh>
    <rPh sb="7" eb="8">
      <t>シノ</t>
    </rPh>
    <rPh sb="10" eb="11">
      <t>スベ</t>
    </rPh>
    <rPh sb="12" eb="13">
      <t>モチ</t>
    </rPh>
    <rPh sb="20" eb="22">
      <t>ハビコ</t>
    </rPh>
    <rPh sb="23" eb="24">
      <t>ヨ</t>
    </rPh>
    <rPh sb="26" eb="29">
      <t>ジョウシキガイ</t>
    </rPh>
    <rPh sb="30" eb="31">
      <t>チカラ</t>
    </rPh>
    <rPh sb="32" eb="33">
      <t>ク</t>
    </rPh>
    <rPh sb="34" eb="35">
      <t>コ</t>
    </rPh>
    <rPh sb="37" eb="38">
      <t>コト</t>
    </rPh>
    <phoneticPr fontId="2"/>
  </si>
  <si>
    <t>禁忌</t>
    <rPh sb="0" eb="2">
      <t>キンキ</t>
    </rPh>
    <phoneticPr fontId="2"/>
  </si>
  <si>
    <t>あなたは禁じられた力に手を出してしまった。行く末は破滅。だがそんな事は関係ないのだ。</t>
    <rPh sb="4" eb="5">
      <t>キン</t>
    </rPh>
    <rPh sb="9" eb="10">
      <t>チカラ</t>
    </rPh>
    <rPh sb="11" eb="12">
      <t>テ</t>
    </rPh>
    <rPh sb="13" eb="14">
      <t>ダ</t>
    </rPh>
    <rPh sb="21" eb="22">
      <t>ユ</t>
    </rPh>
    <rPh sb="23" eb="24">
      <t>スエ</t>
    </rPh>
    <rPh sb="25" eb="27">
      <t>ハメツ</t>
    </rPh>
    <rPh sb="33" eb="34">
      <t>コト</t>
    </rPh>
    <rPh sb="35" eb="37">
      <t>カンケイ</t>
    </rPh>
    <phoneticPr fontId="2"/>
  </si>
  <si>
    <t>科学技術</t>
    <rPh sb="0" eb="4">
      <t>カガクギジュツ</t>
    </rPh>
    <phoneticPr fontId="2"/>
  </si>
  <si>
    <t>あなたは科学によって生み出された力を振るう。過ぎた科学力は往々にして脅威である。</t>
    <rPh sb="4" eb="6">
      <t>カガク</t>
    </rPh>
    <rPh sb="10" eb="11">
      <t>ウ</t>
    </rPh>
    <rPh sb="12" eb="13">
      <t>ダ</t>
    </rPh>
    <rPh sb="16" eb="17">
      <t>チカラ</t>
    </rPh>
    <rPh sb="18" eb="19">
      <t>フ</t>
    </rPh>
    <rPh sb="22" eb="23">
      <t>ス</t>
    </rPh>
    <rPh sb="25" eb="28">
      <t>カガクリョク</t>
    </rPh>
    <rPh sb="29" eb="31">
      <t>オウオウ</t>
    </rPh>
    <rPh sb="34" eb="36">
      <t>キョウイ</t>
    </rPh>
    <phoneticPr fontId="2"/>
  </si>
  <si>
    <t>呪術</t>
    <rPh sb="0" eb="2">
      <t>ジュジュツ</t>
    </rPh>
    <phoneticPr fontId="2"/>
  </si>
  <si>
    <t>あなたは呪いを扱い、意図する現象へと導く。その体系は独自なものが多い。</t>
    <rPh sb="4" eb="5">
      <t>ノロ</t>
    </rPh>
    <rPh sb="7" eb="8">
      <t>アツカ</t>
    </rPh>
    <rPh sb="10" eb="12">
      <t>イト</t>
    </rPh>
    <rPh sb="14" eb="16">
      <t>ゲンショウ</t>
    </rPh>
    <rPh sb="18" eb="19">
      <t>ミチビ</t>
    </rPh>
    <rPh sb="23" eb="25">
      <t>タイケイ</t>
    </rPh>
    <rPh sb="26" eb="28">
      <t>ドクジ</t>
    </rPh>
    <rPh sb="32" eb="33">
      <t>オオ</t>
    </rPh>
    <phoneticPr fontId="2"/>
  </si>
  <si>
    <t>魔術</t>
    <rPh sb="0" eb="2">
      <t>マジュツ</t>
    </rPh>
    <phoneticPr fontId="2"/>
  </si>
  <si>
    <t>あなたは魔術にて理（ことわり）を成す。構築されたそれは超自然的な現象を起こすだろう。</t>
    <rPh sb="4" eb="6">
      <t>マジュツ</t>
    </rPh>
    <rPh sb="8" eb="9">
      <t>コトワリ</t>
    </rPh>
    <rPh sb="16" eb="17">
      <t>ナ</t>
    </rPh>
    <rPh sb="19" eb="21">
      <t>コウチク</t>
    </rPh>
    <rPh sb="27" eb="31">
      <t>チョウシゼンテキ</t>
    </rPh>
    <rPh sb="32" eb="34">
      <t>ゲンショウ</t>
    </rPh>
    <rPh sb="35" eb="36">
      <t>オ</t>
    </rPh>
    <phoneticPr fontId="2"/>
  </si>
  <si>
    <t>武具</t>
    <rPh sb="0" eb="2">
      <t>ブグ</t>
    </rPh>
    <phoneticPr fontId="2"/>
  </si>
  <si>
    <t>あなたは武具によって超常の者と渡り合える力を持つ。武具自体も稀代の業物やもしれない。</t>
    <rPh sb="10" eb="12">
      <t>チョウジョウ</t>
    </rPh>
    <rPh sb="13" eb="14">
      <t>モノ</t>
    </rPh>
    <rPh sb="15" eb="16">
      <t>ワタ</t>
    </rPh>
    <rPh sb="17" eb="18">
      <t>ア</t>
    </rPh>
    <rPh sb="20" eb="21">
      <t>チカラ</t>
    </rPh>
    <rPh sb="22" eb="23">
      <t>モ</t>
    </rPh>
    <rPh sb="25" eb="29">
      <t>ブグジタイ</t>
    </rPh>
    <rPh sb="30" eb="32">
      <t>キダイ</t>
    </rPh>
    <rPh sb="33" eb="35">
      <t>ワザモノ</t>
    </rPh>
    <phoneticPr fontId="2"/>
  </si>
  <si>
    <t>魔道具</t>
    <rPh sb="0" eb="1">
      <t>マ</t>
    </rPh>
    <rPh sb="1" eb="3">
      <t>ドウグ</t>
    </rPh>
    <phoneticPr fontId="2"/>
  </si>
  <si>
    <t>あなたは魔を帯びた特殊な道具を扱う。その道具は過ぎた力を有しているだろう。</t>
    <rPh sb="4" eb="5">
      <t>マ</t>
    </rPh>
    <rPh sb="6" eb="7">
      <t>オ</t>
    </rPh>
    <rPh sb="9" eb="11">
      <t>トクシュ</t>
    </rPh>
    <rPh sb="12" eb="14">
      <t>ドウグ</t>
    </rPh>
    <rPh sb="15" eb="16">
      <t>アツカ</t>
    </rPh>
    <rPh sb="20" eb="22">
      <t>ドウグ</t>
    </rPh>
    <rPh sb="23" eb="24">
      <t>ス</t>
    </rPh>
    <rPh sb="26" eb="27">
      <t>チカラ</t>
    </rPh>
    <rPh sb="28" eb="29">
      <t>ユウ</t>
    </rPh>
    <phoneticPr fontId="2"/>
  </si>
  <si>
    <t>呪物</t>
    <rPh sb="0" eb="2">
      <t>ジュブツ</t>
    </rPh>
    <phoneticPr fontId="2"/>
  </si>
  <si>
    <t>あなたは呪われた武器を用いる。それはあなた自身にとっても諸刃の剣であろう。</t>
    <rPh sb="4" eb="5">
      <t>ノロ</t>
    </rPh>
    <rPh sb="8" eb="10">
      <t>ブキ</t>
    </rPh>
    <rPh sb="11" eb="12">
      <t>モチ</t>
    </rPh>
    <rPh sb="21" eb="23">
      <t>ジシン</t>
    </rPh>
    <rPh sb="28" eb="30">
      <t>モロハ</t>
    </rPh>
    <rPh sb="31" eb="32">
      <t>ツルギ</t>
    </rPh>
    <phoneticPr fontId="2"/>
  </si>
  <si>
    <t>神器</t>
    <rPh sb="0" eb="2">
      <t>ジンギ</t>
    </rPh>
    <phoneticPr fontId="2"/>
  </si>
  <si>
    <t>あなたは神代に語り継がれた武具を持つ。宿した超常の力は扱いきれるものではないだろう。</t>
    <rPh sb="4" eb="6">
      <t>シンダイ</t>
    </rPh>
    <rPh sb="7" eb="8">
      <t>カタ</t>
    </rPh>
    <rPh sb="9" eb="10">
      <t>ツ</t>
    </rPh>
    <rPh sb="13" eb="15">
      <t>ブグ</t>
    </rPh>
    <rPh sb="16" eb="17">
      <t>モ</t>
    </rPh>
    <rPh sb="19" eb="20">
      <t>ヤド</t>
    </rPh>
    <rPh sb="22" eb="24">
      <t>チョウジョウ</t>
    </rPh>
    <rPh sb="25" eb="26">
      <t>チカラ</t>
    </rPh>
    <rPh sb="27" eb="28">
      <t>アツカ</t>
    </rPh>
    <phoneticPr fontId="2"/>
  </si>
  <si>
    <t>兵装</t>
    <rPh sb="0" eb="2">
      <t>ヘイソウ</t>
    </rPh>
    <phoneticPr fontId="2"/>
  </si>
  <si>
    <t>あなたは現代における装備のプロフェッショナルだ。銃などで化物と渡り合う術を生み出している。</t>
    <rPh sb="4" eb="6">
      <t>ゲンダイ</t>
    </rPh>
    <rPh sb="10" eb="12">
      <t>ソウビ</t>
    </rPh>
    <rPh sb="24" eb="25">
      <t>ジュウ</t>
    </rPh>
    <rPh sb="28" eb="30">
      <t>バケモノ</t>
    </rPh>
    <rPh sb="31" eb="32">
      <t>ワタ</t>
    </rPh>
    <rPh sb="33" eb="34">
      <t>ア</t>
    </rPh>
    <rPh sb="35" eb="36">
      <t>スベ</t>
    </rPh>
    <rPh sb="37" eb="38">
      <t>ウ</t>
    </rPh>
    <rPh sb="39" eb="40">
      <t>ダ</t>
    </rPh>
    <phoneticPr fontId="2"/>
  </si>
  <si>
    <t>オーバーテクノロジー</t>
  </si>
  <si>
    <t>あなたは理解を超えるテクノロジーを有している。その力がどこからもたらされたのかもわからない。</t>
    <rPh sb="4" eb="6">
      <t>リカイ</t>
    </rPh>
    <rPh sb="7" eb="8">
      <t>コ</t>
    </rPh>
    <rPh sb="17" eb="18">
      <t>ユウ</t>
    </rPh>
    <rPh sb="25" eb="26">
      <t>チカラ</t>
    </rPh>
    <phoneticPr fontId="2"/>
  </si>
  <si>
    <t>怪力</t>
    <rPh sb="0" eb="2">
      <t>カイリキ</t>
    </rPh>
    <phoneticPr fontId="2"/>
  </si>
  <si>
    <t>あなたは恐ろしい怪力を持つ。小細工などない純粋な力。昨今は見た目ではわからない者も多い。</t>
    <rPh sb="4" eb="5">
      <t>オソ</t>
    </rPh>
    <rPh sb="8" eb="10">
      <t>カイリキ</t>
    </rPh>
    <rPh sb="11" eb="12">
      <t>モ</t>
    </rPh>
    <rPh sb="14" eb="17">
      <t>コザイク</t>
    </rPh>
    <rPh sb="21" eb="23">
      <t>ジュンスイ</t>
    </rPh>
    <rPh sb="24" eb="25">
      <t>チカラ</t>
    </rPh>
    <rPh sb="26" eb="28">
      <t>サッコン</t>
    </rPh>
    <rPh sb="29" eb="30">
      <t>ミ</t>
    </rPh>
    <rPh sb="31" eb="32">
      <t>メ</t>
    </rPh>
    <rPh sb="39" eb="40">
      <t>モノ</t>
    </rPh>
    <rPh sb="41" eb="42">
      <t>オオ</t>
    </rPh>
    <phoneticPr fontId="2"/>
  </si>
  <si>
    <t>制約</t>
    <rPh sb="0" eb="2">
      <t>セイヤク</t>
    </rPh>
    <phoneticPr fontId="2"/>
  </si>
  <si>
    <t>あなたは特定の条件をもって特殊な力を発揮する。困難な条件であればより強い力を発揮するだろう。</t>
    <rPh sb="4" eb="6">
      <t>トクテイ</t>
    </rPh>
    <rPh sb="7" eb="9">
      <t>ジョウケン</t>
    </rPh>
    <rPh sb="13" eb="15">
      <t>トクシュ</t>
    </rPh>
    <rPh sb="16" eb="17">
      <t>チカラ</t>
    </rPh>
    <rPh sb="18" eb="20">
      <t>ハッキ</t>
    </rPh>
    <rPh sb="23" eb="25">
      <t>コンナン</t>
    </rPh>
    <rPh sb="26" eb="28">
      <t>ジョウケン</t>
    </rPh>
    <rPh sb="34" eb="35">
      <t>ツヨ</t>
    </rPh>
    <rPh sb="36" eb="37">
      <t>チカラ</t>
    </rPh>
    <rPh sb="38" eb="40">
      <t>ハッキ</t>
    </rPh>
    <phoneticPr fontId="2"/>
  </si>
  <si>
    <t>使役</t>
    <rPh sb="0" eb="2">
      <t>シエキ</t>
    </rPh>
    <phoneticPr fontId="2"/>
  </si>
  <si>
    <t>あなたはなんらかの存在を使役する力に長けている。あなたの強みは1人ではない事だろう。</t>
    <rPh sb="9" eb="11">
      <t>ソンザイ</t>
    </rPh>
    <rPh sb="12" eb="14">
      <t>シエキ</t>
    </rPh>
    <rPh sb="16" eb="17">
      <t>チカラ</t>
    </rPh>
    <rPh sb="18" eb="19">
      <t>タ</t>
    </rPh>
    <rPh sb="28" eb="29">
      <t>ツヨ</t>
    </rPh>
    <rPh sb="31" eb="33">
      <t>ヒトリ</t>
    </rPh>
    <rPh sb="37" eb="38">
      <t>コト</t>
    </rPh>
    <phoneticPr fontId="2"/>
  </si>
  <si>
    <t>他依存</t>
    <rPh sb="0" eb="1">
      <t>ホカ</t>
    </rPh>
    <rPh sb="1" eb="3">
      <t>イゾン</t>
    </rPh>
    <phoneticPr fontId="2"/>
  </si>
  <si>
    <t>あなたは自身のパワーではなく、他の力を利用する。それは人の領域を大きく超えているかもしれない。</t>
    <rPh sb="4" eb="6">
      <t>ジシン</t>
    </rPh>
    <rPh sb="15" eb="16">
      <t>ホカ</t>
    </rPh>
    <rPh sb="17" eb="18">
      <t>チカラ</t>
    </rPh>
    <rPh sb="19" eb="21">
      <t>リヨウ</t>
    </rPh>
    <rPh sb="27" eb="28">
      <t>ヒト</t>
    </rPh>
    <rPh sb="29" eb="31">
      <t>リョウイキ</t>
    </rPh>
    <rPh sb="32" eb="33">
      <t>オオ</t>
    </rPh>
    <rPh sb="35" eb="36">
      <t>コ</t>
    </rPh>
    <phoneticPr fontId="2"/>
  </si>
  <si>
    <t>特異体質</t>
    <rPh sb="0" eb="4">
      <t>トクイタイシツ</t>
    </rPh>
    <phoneticPr fontId="2"/>
  </si>
  <si>
    <t>あなたは特殊な体質である。不老や再生など、常識外の性質であるのは間違いないだろう。</t>
    <rPh sb="4" eb="6">
      <t>トクシュ</t>
    </rPh>
    <rPh sb="7" eb="9">
      <t>タイシツ</t>
    </rPh>
    <rPh sb="13" eb="15">
      <t>フロウ</t>
    </rPh>
    <rPh sb="16" eb="18">
      <t>サイセイ</t>
    </rPh>
    <rPh sb="21" eb="23">
      <t>ジョウシキ</t>
    </rPh>
    <rPh sb="23" eb="24">
      <t>ガイ</t>
    </rPh>
    <rPh sb="25" eb="27">
      <t>セイシツ</t>
    </rPh>
    <rPh sb="32" eb="34">
      <t>マチガ</t>
    </rPh>
    <phoneticPr fontId="2"/>
  </si>
  <si>
    <t>人造能力</t>
    <rPh sb="0" eb="2">
      <t>ジンゾウ</t>
    </rPh>
    <rPh sb="2" eb="4">
      <t>ノウリョク</t>
    </rPh>
    <phoneticPr fontId="2"/>
  </si>
  <si>
    <t>あなたは人為的に造られた能力を持つ。望む望まないに関わらず、その力は可能性である。</t>
    <rPh sb="4" eb="7">
      <t>ジンイテキ</t>
    </rPh>
    <rPh sb="8" eb="9">
      <t>ツク</t>
    </rPh>
    <rPh sb="12" eb="14">
      <t>ノウリョク</t>
    </rPh>
    <rPh sb="15" eb="16">
      <t>モ</t>
    </rPh>
    <rPh sb="18" eb="19">
      <t>ノゾ</t>
    </rPh>
    <rPh sb="20" eb="21">
      <t>ノゾ</t>
    </rPh>
    <rPh sb="25" eb="26">
      <t>カカ</t>
    </rPh>
    <rPh sb="32" eb="33">
      <t>チカラ</t>
    </rPh>
    <rPh sb="34" eb="37">
      <t>カノウセイ</t>
    </rPh>
    <phoneticPr fontId="2"/>
  </si>
  <si>
    <t>寄生体の力</t>
    <rPh sb="0" eb="2">
      <t>キセイ</t>
    </rPh>
    <rPh sb="2" eb="3">
      <t>タイ</t>
    </rPh>
    <rPh sb="4" eb="5">
      <t>チカラ</t>
    </rPh>
    <phoneticPr fontId="2"/>
  </si>
  <si>
    <t>あなたは寄生されたなにか、もしくは寄生したあなた自身が特殊な力を発揮する。一蓮托生なのだ。</t>
    <rPh sb="4" eb="6">
      <t>キセイ</t>
    </rPh>
    <rPh sb="17" eb="19">
      <t>キセイ</t>
    </rPh>
    <rPh sb="24" eb="26">
      <t>ジシン</t>
    </rPh>
    <rPh sb="27" eb="29">
      <t>トクシュ</t>
    </rPh>
    <rPh sb="30" eb="31">
      <t>チカラ</t>
    </rPh>
    <rPh sb="32" eb="34">
      <t>ハッキ</t>
    </rPh>
    <rPh sb="37" eb="41">
      <t>イチレンタクショウ</t>
    </rPh>
    <phoneticPr fontId="2"/>
  </si>
  <si>
    <t>移植された力</t>
    <rPh sb="0" eb="2">
      <t>イショク</t>
    </rPh>
    <rPh sb="5" eb="6">
      <t>チカラ</t>
    </rPh>
    <phoneticPr fontId="2"/>
  </si>
  <si>
    <t>あなたは身体の一部、もしくはなにかを移植された。その力を制御できるかはあなた次第だ。</t>
    <rPh sb="4" eb="6">
      <t>シンタイ</t>
    </rPh>
    <rPh sb="7" eb="9">
      <t>イチブ</t>
    </rPh>
    <rPh sb="18" eb="20">
      <t>イショク</t>
    </rPh>
    <rPh sb="26" eb="27">
      <t>チカラ</t>
    </rPh>
    <rPh sb="28" eb="30">
      <t>セイギョ</t>
    </rPh>
    <rPh sb="38" eb="40">
      <t>シダイ</t>
    </rPh>
    <phoneticPr fontId="2"/>
  </si>
  <si>
    <t>継承した力</t>
    <rPh sb="0" eb="2">
      <t>ケイショウ</t>
    </rPh>
    <rPh sb="4" eb="5">
      <t>チカラ</t>
    </rPh>
    <phoneticPr fontId="2"/>
  </si>
  <si>
    <t>あなたはなんらかの力を継承している。紡いだその力は使いこなせば唯一無二に違いない。</t>
    <rPh sb="9" eb="10">
      <t>チカラ</t>
    </rPh>
    <rPh sb="11" eb="13">
      <t>ケイショウ</t>
    </rPh>
    <rPh sb="18" eb="19">
      <t>ツム</t>
    </rPh>
    <rPh sb="23" eb="24">
      <t>チカラ</t>
    </rPh>
    <rPh sb="25" eb="26">
      <t>ツカ</t>
    </rPh>
    <rPh sb="31" eb="35">
      <t>ユイツムニ</t>
    </rPh>
    <rPh sb="36" eb="37">
      <t>チガ</t>
    </rPh>
    <phoneticPr fontId="2"/>
  </si>
  <si>
    <t>憑代</t>
    <rPh sb="0" eb="2">
      <t>ヨリシロ</t>
    </rPh>
    <phoneticPr fontId="2"/>
  </si>
  <si>
    <t>あなたは自身、もしくは所持している物になにかが宿っている。あなたを通してその力を振るうだろう。</t>
    <rPh sb="4" eb="6">
      <t>ジシン</t>
    </rPh>
    <rPh sb="11" eb="13">
      <t>ショジ</t>
    </rPh>
    <rPh sb="17" eb="18">
      <t>モノ</t>
    </rPh>
    <rPh sb="23" eb="24">
      <t>ヤド</t>
    </rPh>
    <rPh sb="33" eb="34">
      <t>トオ</t>
    </rPh>
    <rPh sb="38" eb="39">
      <t>チカラ</t>
    </rPh>
    <rPh sb="40" eb="41">
      <t>フ</t>
    </rPh>
    <phoneticPr fontId="2"/>
  </si>
  <si>
    <t>眷属</t>
    <rPh sb="0" eb="2">
      <t>ケンゾク</t>
    </rPh>
    <phoneticPr fontId="2"/>
  </si>
  <si>
    <t>あなたはなんらかの大いなる者から力を得ている。その力の一端に触れられる事は幸せであろう。</t>
    <rPh sb="9" eb="10">
      <t>オオ</t>
    </rPh>
    <rPh sb="13" eb="14">
      <t>モノ</t>
    </rPh>
    <rPh sb="16" eb="17">
      <t>チカラ</t>
    </rPh>
    <rPh sb="18" eb="19">
      <t>エ</t>
    </rPh>
    <rPh sb="25" eb="26">
      <t>チカラ</t>
    </rPh>
    <rPh sb="27" eb="29">
      <t>イッタン</t>
    </rPh>
    <rPh sb="30" eb="31">
      <t>フ</t>
    </rPh>
    <rPh sb="35" eb="36">
      <t>コト</t>
    </rPh>
    <rPh sb="37" eb="38">
      <t>シアワ</t>
    </rPh>
    <phoneticPr fontId="2"/>
  </si>
  <si>
    <t>契約者</t>
    <rPh sb="0" eb="3">
      <t>ケイヤクシャ</t>
    </rPh>
    <phoneticPr fontId="2"/>
  </si>
  <si>
    <t>あなたはなにかの存在と契約し力を振るう。あなたは確かに選ばれたのだ。</t>
    <rPh sb="8" eb="10">
      <t>ソンザイ</t>
    </rPh>
    <rPh sb="11" eb="13">
      <t>ケイヤク</t>
    </rPh>
    <rPh sb="14" eb="15">
      <t>チカラ</t>
    </rPh>
    <rPh sb="16" eb="17">
      <t>フ</t>
    </rPh>
    <rPh sb="24" eb="25">
      <t>タシ</t>
    </rPh>
    <rPh sb="27" eb="28">
      <t>エラ</t>
    </rPh>
    <phoneticPr fontId="2"/>
  </si>
  <si>
    <t>▼職業テーブル</t>
    <rPh sb="1" eb="3">
      <t>ショクギョウ</t>
    </rPh>
    <phoneticPr fontId="3"/>
  </si>
  <si>
    <t>無職</t>
    <rPh sb="0" eb="2">
      <t>ムショク</t>
    </rPh>
    <phoneticPr fontId="2"/>
  </si>
  <si>
    <t>あなたは無職である。テイカーたる能力を持ってはいるが、なんらかの理由で仕事を持っていない。</t>
    <rPh sb="4" eb="5">
      <t>ム</t>
    </rPh>
    <rPh sb="5" eb="6">
      <t>ショク</t>
    </rPh>
    <rPh sb="16" eb="18">
      <t>ノウリョク</t>
    </rPh>
    <rPh sb="19" eb="20">
      <t>モ</t>
    </rPh>
    <rPh sb="32" eb="34">
      <t>リユウ</t>
    </rPh>
    <rPh sb="35" eb="37">
      <t>シゴト</t>
    </rPh>
    <rPh sb="38" eb="39">
      <t>モ</t>
    </rPh>
    <phoneticPr fontId="2"/>
  </si>
  <si>
    <t>商人</t>
    <rPh sb="0" eb="2">
      <t>ショウニン</t>
    </rPh>
    <phoneticPr fontId="2"/>
  </si>
  <si>
    <t>あなたは商いを営んでいる。異なる世界からの流入物はあなたにとってもビジネスチャンスだ。</t>
    <rPh sb="4" eb="5">
      <t>アキナ</t>
    </rPh>
    <rPh sb="7" eb="8">
      <t>イトナ</t>
    </rPh>
    <rPh sb="13" eb="14">
      <t>コト</t>
    </rPh>
    <rPh sb="16" eb="18">
      <t>セカイ</t>
    </rPh>
    <rPh sb="21" eb="24">
      <t>リュウニュウブツ</t>
    </rPh>
    <phoneticPr fontId="2"/>
  </si>
  <si>
    <t>職人</t>
    <rPh sb="0" eb="2">
      <t>ショクニン</t>
    </rPh>
    <phoneticPr fontId="2"/>
  </si>
  <si>
    <t>あなたは物を生み出す者である。伝統的なものから建築物や小物まで、需要は様々である。</t>
    <rPh sb="4" eb="5">
      <t>モノ</t>
    </rPh>
    <rPh sb="6" eb="7">
      <t>ウ</t>
    </rPh>
    <rPh sb="8" eb="9">
      <t>ダ</t>
    </rPh>
    <rPh sb="10" eb="11">
      <t>モノ</t>
    </rPh>
    <rPh sb="15" eb="18">
      <t>デントウテキ</t>
    </rPh>
    <rPh sb="23" eb="26">
      <t>ケンチクブツ</t>
    </rPh>
    <rPh sb="27" eb="29">
      <t>コモノ</t>
    </rPh>
    <rPh sb="32" eb="34">
      <t>ジュヨウ</t>
    </rPh>
    <rPh sb="35" eb="37">
      <t>サマザマ</t>
    </rPh>
    <phoneticPr fontId="2"/>
  </si>
  <si>
    <t>技術者</t>
  </si>
  <si>
    <t>あなたは工学的な技術の実践者である。目まぐるしく出てくる新たな技術に目を輝かせているだろう。</t>
    <rPh sb="4" eb="7">
      <t>コウガクテキ</t>
    </rPh>
    <rPh sb="8" eb="10">
      <t>ギジュツ</t>
    </rPh>
    <rPh sb="11" eb="14">
      <t>ジッセンシャ</t>
    </rPh>
    <rPh sb="18" eb="19">
      <t>メ</t>
    </rPh>
    <rPh sb="24" eb="25">
      <t>デ</t>
    </rPh>
    <rPh sb="28" eb="29">
      <t>アラ</t>
    </rPh>
    <rPh sb="31" eb="33">
      <t>ギジュツ</t>
    </rPh>
    <rPh sb="34" eb="35">
      <t>メ</t>
    </rPh>
    <rPh sb="36" eb="37">
      <t>カガヤ</t>
    </rPh>
    <phoneticPr fontId="2"/>
  </si>
  <si>
    <t>学者</t>
    <rPh sb="0" eb="2">
      <t>ガクシャ</t>
    </rPh>
    <phoneticPr fontId="2"/>
  </si>
  <si>
    <t>あなたは学問を生業にする者である。研究を行い、新たな法則や知を求めているだろう。</t>
    <rPh sb="4" eb="6">
      <t>ガクモン</t>
    </rPh>
    <rPh sb="7" eb="9">
      <t>ナリワイ</t>
    </rPh>
    <rPh sb="12" eb="13">
      <t>モノ</t>
    </rPh>
    <rPh sb="17" eb="19">
      <t>ケンキュウ</t>
    </rPh>
    <rPh sb="20" eb="21">
      <t>オコナ</t>
    </rPh>
    <rPh sb="23" eb="24">
      <t>アラ</t>
    </rPh>
    <rPh sb="26" eb="28">
      <t>ホウソク</t>
    </rPh>
    <rPh sb="29" eb="30">
      <t>チ</t>
    </rPh>
    <rPh sb="31" eb="32">
      <t>モト</t>
    </rPh>
    <phoneticPr fontId="2"/>
  </si>
  <si>
    <t>学生</t>
    <rPh sb="0" eb="2">
      <t>ガクセイ</t>
    </rPh>
    <phoneticPr fontId="2"/>
  </si>
  <si>
    <t>あなたは学業に勤しむ者である。まだ若く、テイカーたる力を持て余しているかもしれない。</t>
    <rPh sb="4" eb="6">
      <t>ガクギョウ</t>
    </rPh>
    <rPh sb="7" eb="8">
      <t>イソ</t>
    </rPh>
    <rPh sb="10" eb="11">
      <t>モノ</t>
    </rPh>
    <rPh sb="17" eb="18">
      <t>ワカ</t>
    </rPh>
    <rPh sb="26" eb="27">
      <t>チカラ</t>
    </rPh>
    <rPh sb="28" eb="29">
      <t>モ</t>
    </rPh>
    <rPh sb="30" eb="31">
      <t>アマ</t>
    </rPh>
    <phoneticPr fontId="2"/>
  </si>
  <si>
    <t>魔術師</t>
    <rPh sb="0" eb="3">
      <t>マジュツシ</t>
    </rPh>
    <phoneticPr fontId="2"/>
  </si>
  <si>
    <t>あなたは魔術を探求する者である。影の存在だった魔術師は表世界に駆り出されるようになった。</t>
    <rPh sb="4" eb="6">
      <t>マジュツ</t>
    </rPh>
    <rPh sb="7" eb="9">
      <t>タンキュウ</t>
    </rPh>
    <rPh sb="11" eb="12">
      <t>モノ</t>
    </rPh>
    <rPh sb="16" eb="17">
      <t>カゲ</t>
    </rPh>
    <rPh sb="18" eb="20">
      <t>ソンザイ</t>
    </rPh>
    <rPh sb="23" eb="26">
      <t>マジュツシ</t>
    </rPh>
    <rPh sb="27" eb="28">
      <t>オモテ</t>
    </rPh>
    <rPh sb="28" eb="30">
      <t>セカイ</t>
    </rPh>
    <rPh sb="31" eb="32">
      <t>カ</t>
    </rPh>
    <rPh sb="33" eb="34">
      <t>ダ</t>
    </rPh>
    <phoneticPr fontId="2"/>
  </si>
  <si>
    <t>異界連合職員</t>
    <rPh sb="0" eb="4">
      <t>イカイレンゴウ</t>
    </rPh>
    <rPh sb="4" eb="6">
      <t>セイショクイン</t>
    </rPh>
    <phoneticPr fontId="2"/>
  </si>
  <si>
    <t>あなたは正式に異界連合に席を置く者である。調停の場において今もっとも忙しい職業と言えるだろう。</t>
    <rPh sb="4" eb="6">
      <t>セイシキ</t>
    </rPh>
    <rPh sb="7" eb="11">
      <t>イカイレンゴウ</t>
    </rPh>
    <rPh sb="12" eb="13">
      <t>セキ</t>
    </rPh>
    <rPh sb="14" eb="15">
      <t>オ</t>
    </rPh>
    <rPh sb="16" eb="17">
      <t>モノ</t>
    </rPh>
    <rPh sb="21" eb="23">
      <t>チョウテイ</t>
    </rPh>
    <rPh sb="24" eb="25">
      <t>バ</t>
    </rPh>
    <rPh sb="29" eb="30">
      <t>イマ</t>
    </rPh>
    <rPh sb="34" eb="35">
      <t>イソガ</t>
    </rPh>
    <rPh sb="37" eb="39">
      <t>ショクギョウ</t>
    </rPh>
    <rPh sb="40" eb="41">
      <t>イ</t>
    </rPh>
    <phoneticPr fontId="2"/>
  </si>
  <si>
    <t>呪術師</t>
    <rPh sb="0" eb="3">
      <t>ジュジュツシ</t>
    </rPh>
    <phoneticPr fontId="2"/>
  </si>
  <si>
    <t>あなたは呪術に通じる者である。霊的な力も認識された今、呪術師もまたその立場を見直された。</t>
    <rPh sb="4" eb="6">
      <t>ジュジュツ</t>
    </rPh>
    <rPh sb="7" eb="8">
      <t>ツウ</t>
    </rPh>
    <rPh sb="10" eb="11">
      <t>モノ</t>
    </rPh>
    <rPh sb="15" eb="17">
      <t>レイテキ</t>
    </rPh>
    <rPh sb="18" eb="19">
      <t>チカラ</t>
    </rPh>
    <rPh sb="20" eb="22">
      <t>ニンシキ</t>
    </rPh>
    <rPh sb="25" eb="26">
      <t>イマ</t>
    </rPh>
    <rPh sb="27" eb="30">
      <t>ジュジュツシ</t>
    </rPh>
    <rPh sb="35" eb="37">
      <t>タチバ</t>
    </rPh>
    <rPh sb="38" eb="40">
      <t>ミナオ</t>
    </rPh>
    <phoneticPr fontId="2"/>
  </si>
  <si>
    <t>武術家</t>
    <rPh sb="0" eb="2">
      <t>ブジュツ</t>
    </rPh>
    <rPh sb="2" eb="3">
      <t>ケ</t>
    </rPh>
    <phoneticPr fontId="2"/>
  </si>
  <si>
    <t>あなたは武を追求する者である。テイカーたる力が表立ち、その力を利用するか抗うか問われている。</t>
    <rPh sb="4" eb="5">
      <t>ブ</t>
    </rPh>
    <rPh sb="6" eb="8">
      <t>ツイキュウ</t>
    </rPh>
    <rPh sb="10" eb="11">
      <t>モノ</t>
    </rPh>
    <rPh sb="21" eb="22">
      <t>チカラ</t>
    </rPh>
    <rPh sb="23" eb="25">
      <t>オモテダ</t>
    </rPh>
    <rPh sb="29" eb="30">
      <t>チカラ</t>
    </rPh>
    <rPh sb="31" eb="33">
      <t>リヨウ</t>
    </rPh>
    <rPh sb="36" eb="37">
      <t>アラガ</t>
    </rPh>
    <rPh sb="39" eb="40">
      <t>ト</t>
    </rPh>
    <phoneticPr fontId="2"/>
  </si>
  <si>
    <t>忍者</t>
    <rPh sb="0" eb="2">
      <t>ニンジャ</t>
    </rPh>
    <phoneticPr fontId="2"/>
  </si>
  <si>
    <t>あなたは忍びの者である。古くから存在していたあなた方は、有能な諜報員として今も動いている。</t>
    <rPh sb="4" eb="5">
      <t>シノ</t>
    </rPh>
    <rPh sb="7" eb="8">
      <t>モノ</t>
    </rPh>
    <rPh sb="12" eb="13">
      <t>フル</t>
    </rPh>
    <rPh sb="16" eb="18">
      <t>ソンザイ</t>
    </rPh>
    <rPh sb="25" eb="26">
      <t>ガタ</t>
    </rPh>
    <rPh sb="28" eb="30">
      <t>ユウノウ</t>
    </rPh>
    <rPh sb="31" eb="34">
      <t>チョウホウイン</t>
    </rPh>
    <rPh sb="37" eb="38">
      <t>イマ</t>
    </rPh>
    <rPh sb="39" eb="40">
      <t>ウゴ</t>
    </rPh>
    <phoneticPr fontId="2"/>
  </si>
  <si>
    <t>探索者</t>
    <rPh sb="0" eb="3">
      <t>タンサクシャ</t>
    </rPh>
    <phoneticPr fontId="2"/>
  </si>
  <si>
    <t>あなたは異界を探索する者である。調査を主に、あたなは異界にあえて足を踏み入れるだろう。</t>
    <rPh sb="4" eb="6">
      <t>イカイ</t>
    </rPh>
    <rPh sb="7" eb="9">
      <t>タンサク</t>
    </rPh>
    <rPh sb="11" eb="12">
      <t>モノ</t>
    </rPh>
    <rPh sb="16" eb="18">
      <t>チョウサ</t>
    </rPh>
    <rPh sb="19" eb="20">
      <t>オモ</t>
    </rPh>
    <rPh sb="26" eb="28">
      <t>イカイ</t>
    </rPh>
    <rPh sb="32" eb="33">
      <t>アシ</t>
    </rPh>
    <rPh sb="34" eb="35">
      <t>フ</t>
    </rPh>
    <rPh sb="36" eb="37">
      <t>イ</t>
    </rPh>
    <phoneticPr fontId="2"/>
  </si>
  <si>
    <t>会社員</t>
    <rPh sb="0" eb="3">
      <t>カイシャイン</t>
    </rPh>
    <phoneticPr fontId="2"/>
  </si>
  <si>
    <t>あなたは一般的な会社員である。混沌とした今の世でも、世界を回すのは一般の働く者なのだ。</t>
    <rPh sb="4" eb="7">
      <t>イッパンテキ</t>
    </rPh>
    <rPh sb="8" eb="10">
      <t>カイシャ</t>
    </rPh>
    <rPh sb="10" eb="11">
      <t>イン</t>
    </rPh>
    <rPh sb="15" eb="17">
      <t>コントン</t>
    </rPh>
    <rPh sb="20" eb="21">
      <t>イマ</t>
    </rPh>
    <rPh sb="22" eb="23">
      <t>ヨ</t>
    </rPh>
    <rPh sb="26" eb="28">
      <t>セカイ</t>
    </rPh>
    <rPh sb="29" eb="30">
      <t>マワ</t>
    </rPh>
    <rPh sb="33" eb="35">
      <t>イッパン</t>
    </rPh>
    <rPh sb="36" eb="37">
      <t>ハタラ</t>
    </rPh>
    <rPh sb="38" eb="39">
      <t>モノ</t>
    </rPh>
    <phoneticPr fontId="2"/>
  </si>
  <si>
    <t>教職</t>
    <rPh sb="0" eb="2">
      <t>キョウショク</t>
    </rPh>
    <phoneticPr fontId="2"/>
  </si>
  <si>
    <t>あなたは教育指導に携わっている。異種族や異文化が入り混じり、教育の幅は果てしなく広がっている。</t>
    <rPh sb="4" eb="6">
      <t>キョウイク</t>
    </rPh>
    <rPh sb="6" eb="8">
      <t>シドウ</t>
    </rPh>
    <rPh sb="9" eb="10">
      <t>タズサ</t>
    </rPh>
    <rPh sb="16" eb="19">
      <t>イシュゾク</t>
    </rPh>
    <rPh sb="20" eb="23">
      <t>イブンカ</t>
    </rPh>
    <rPh sb="24" eb="25">
      <t>イ</t>
    </rPh>
    <rPh sb="26" eb="27">
      <t>マ</t>
    </rPh>
    <rPh sb="30" eb="32">
      <t>キョウイク</t>
    </rPh>
    <rPh sb="33" eb="34">
      <t>ハバ</t>
    </rPh>
    <rPh sb="35" eb="36">
      <t>ハ</t>
    </rPh>
    <rPh sb="40" eb="41">
      <t>ヒロ</t>
    </rPh>
    <phoneticPr fontId="2"/>
  </si>
  <si>
    <t>GUILD正社員</t>
    <rPh sb="5" eb="8">
      <t>セイシャイン</t>
    </rPh>
    <phoneticPr fontId="2"/>
  </si>
  <si>
    <t>あなたはGUILDの正社員である。GUILDにはあらゆる才能が集まり、様々な可能性を感じているだろう。</t>
    <rPh sb="10" eb="11">
      <t>セイ</t>
    </rPh>
    <rPh sb="11" eb="13">
      <t>シャイン</t>
    </rPh>
    <rPh sb="28" eb="30">
      <t>サイノウ</t>
    </rPh>
    <rPh sb="31" eb="32">
      <t>アツ</t>
    </rPh>
    <rPh sb="35" eb="37">
      <t>サマザマ</t>
    </rPh>
    <rPh sb="38" eb="41">
      <t>カノウセイ</t>
    </rPh>
    <rPh sb="42" eb="43">
      <t>カン</t>
    </rPh>
    <phoneticPr fontId="2"/>
  </si>
  <si>
    <t>芸能</t>
    <rPh sb="0" eb="2">
      <t>ゲイノウ</t>
    </rPh>
    <phoneticPr fontId="2"/>
  </si>
  <si>
    <t>あなたは芸能に関わる者である。音楽・演劇・舞踊・メディア関連など。あなたの才能が試される。</t>
    <rPh sb="4" eb="6">
      <t>ゲイノウ</t>
    </rPh>
    <rPh sb="7" eb="8">
      <t>カカ</t>
    </rPh>
    <rPh sb="10" eb="11">
      <t>モノ</t>
    </rPh>
    <rPh sb="15" eb="17">
      <t>オンガク</t>
    </rPh>
    <rPh sb="18" eb="20">
      <t>エンゲキ</t>
    </rPh>
    <rPh sb="21" eb="23">
      <t>ブヨウ</t>
    </rPh>
    <rPh sb="28" eb="30">
      <t>カンレン</t>
    </rPh>
    <rPh sb="37" eb="39">
      <t>サイノウ</t>
    </rPh>
    <rPh sb="40" eb="41">
      <t>タメ</t>
    </rPh>
    <phoneticPr fontId="2"/>
  </si>
  <si>
    <t>芸術家</t>
    <rPh sb="0" eb="3">
      <t>ゲイジュツカ</t>
    </rPh>
    <phoneticPr fontId="2"/>
  </si>
  <si>
    <t>あなたは芸術を表現する者である。大小関わらず創作活動を行う者は芸術家と言えるだろう。</t>
    <rPh sb="4" eb="6">
      <t>ゲイジュツ</t>
    </rPh>
    <rPh sb="7" eb="9">
      <t>ヒョウゲン</t>
    </rPh>
    <rPh sb="11" eb="12">
      <t>モノ</t>
    </rPh>
    <rPh sb="16" eb="19">
      <t>ダイショウカカ</t>
    </rPh>
    <rPh sb="22" eb="26">
      <t>ソウサクカツドウ</t>
    </rPh>
    <rPh sb="27" eb="28">
      <t>オコナ</t>
    </rPh>
    <rPh sb="29" eb="30">
      <t>モノ</t>
    </rPh>
    <rPh sb="31" eb="34">
      <t>ゲイジュツカ</t>
    </rPh>
    <rPh sb="35" eb="36">
      <t>イ</t>
    </rPh>
    <phoneticPr fontId="2"/>
  </si>
  <si>
    <t>アスリート</t>
  </si>
  <si>
    <t>あなたはスポーツや運動に習熟している。テイカーの力がある今、正式な競技は難しいやもしれない。</t>
    <rPh sb="9" eb="11">
      <t>ウンドウ</t>
    </rPh>
    <rPh sb="12" eb="14">
      <t>シュウジュク</t>
    </rPh>
    <rPh sb="24" eb="25">
      <t>チカラ</t>
    </rPh>
    <rPh sb="28" eb="29">
      <t>イマ</t>
    </rPh>
    <rPh sb="30" eb="32">
      <t>セイシキ</t>
    </rPh>
    <rPh sb="33" eb="35">
      <t>キョウギ</t>
    </rPh>
    <rPh sb="36" eb="37">
      <t>ムズカ</t>
    </rPh>
    <phoneticPr fontId="2"/>
  </si>
  <si>
    <t>刑事</t>
    <rPh sb="0" eb="2">
      <t>ケイジ</t>
    </rPh>
    <phoneticPr fontId="2"/>
  </si>
  <si>
    <t>あなたは法の下、日々捜査などに従事する。混沌とした今、事件に追われる日々だろう。</t>
    <rPh sb="4" eb="5">
      <t>ホウ</t>
    </rPh>
    <rPh sb="6" eb="7">
      <t>モト</t>
    </rPh>
    <rPh sb="8" eb="10">
      <t>ヒビ</t>
    </rPh>
    <rPh sb="10" eb="12">
      <t>ソウサ</t>
    </rPh>
    <rPh sb="15" eb="17">
      <t>ジュウジ</t>
    </rPh>
    <rPh sb="20" eb="22">
      <t>コントン</t>
    </rPh>
    <rPh sb="25" eb="26">
      <t>イマ</t>
    </rPh>
    <rPh sb="27" eb="29">
      <t>ジケン</t>
    </rPh>
    <rPh sb="30" eb="31">
      <t>オ</t>
    </rPh>
    <rPh sb="34" eb="36">
      <t>ヒビ</t>
    </rPh>
    <phoneticPr fontId="2"/>
  </si>
  <si>
    <t>探偵</t>
    <rPh sb="0" eb="2">
      <t>タンテイ</t>
    </rPh>
    <phoneticPr fontId="2"/>
  </si>
  <si>
    <t>あなたは隠された事実を調べる者である。テイカー入り混じるこの世、需要が高まっている。</t>
    <rPh sb="4" eb="5">
      <t>カク</t>
    </rPh>
    <rPh sb="8" eb="10">
      <t>ジジツ</t>
    </rPh>
    <rPh sb="11" eb="12">
      <t>シラ</t>
    </rPh>
    <rPh sb="14" eb="15">
      <t>モノ</t>
    </rPh>
    <rPh sb="23" eb="24">
      <t>イ</t>
    </rPh>
    <rPh sb="25" eb="26">
      <t>マ</t>
    </rPh>
    <rPh sb="30" eb="31">
      <t>ヨ</t>
    </rPh>
    <rPh sb="32" eb="34">
      <t>ジュヨウ</t>
    </rPh>
    <rPh sb="35" eb="36">
      <t>タカ</t>
    </rPh>
    <phoneticPr fontId="2"/>
  </si>
  <si>
    <t>交渉人</t>
    <rPh sb="0" eb="3">
      <t>コウショウニン</t>
    </rPh>
    <phoneticPr fontId="2"/>
  </si>
  <si>
    <t>あなたは他者との交渉を職業とする。異世界の者と交渉する場面も増え、時には武力も必要である。</t>
    <rPh sb="4" eb="6">
      <t>タシャ</t>
    </rPh>
    <rPh sb="8" eb="10">
      <t>コウショウ</t>
    </rPh>
    <rPh sb="11" eb="13">
      <t>ショクギョウ</t>
    </rPh>
    <rPh sb="17" eb="20">
      <t>イセカイ</t>
    </rPh>
    <rPh sb="21" eb="22">
      <t>モノ</t>
    </rPh>
    <rPh sb="23" eb="25">
      <t>コウショウ</t>
    </rPh>
    <rPh sb="27" eb="29">
      <t>バメン</t>
    </rPh>
    <rPh sb="30" eb="31">
      <t>フ</t>
    </rPh>
    <rPh sb="33" eb="34">
      <t>トキ</t>
    </rPh>
    <rPh sb="36" eb="38">
      <t>ブリョク</t>
    </rPh>
    <rPh sb="39" eb="41">
      <t>ヒツヨウ</t>
    </rPh>
    <phoneticPr fontId="2"/>
  </si>
  <si>
    <t>十三機関正隊員</t>
    <rPh sb="0" eb="4">
      <t>ジュウサンキカン</t>
    </rPh>
    <rPh sb="4" eb="5">
      <t>セイ</t>
    </rPh>
    <rPh sb="5" eb="7">
      <t>タイイン</t>
    </rPh>
    <phoneticPr fontId="2"/>
  </si>
  <si>
    <t>あなたは十三機関の正隊員である。戦闘能力に秀で、日々最前線でテイカーの諸問題に立ち向かう。</t>
    <rPh sb="4" eb="8">
      <t>ジュウサンキカン</t>
    </rPh>
    <rPh sb="9" eb="10">
      <t>セイ</t>
    </rPh>
    <rPh sb="10" eb="12">
      <t>タイイン</t>
    </rPh>
    <rPh sb="16" eb="20">
      <t>セントウノウリョク</t>
    </rPh>
    <rPh sb="21" eb="22">
      <t>ヒイ</t>
    </rPh>
    <rPh sb="24" eb="26">
      <t>ヒビ</t>
    </rPh>
    <rPh sb="26" eb="29">
      <t>サイゼンセン</t>
    </rPh>
    <rPh sb="35" eb="38">
      <t>ショモンダイ</t>
    </rPh>
    <rPh sb="39" eb="40">
      <t>タ</t>
    </rPh>
    <rPh sb="41" eb="42">
      <t>ム</t>
    </rPh>
    <phoneticPr fontId="2"/>
  </si>
  <si>
    <t>自警団員</t>
    <rPh sb="0" eb="3">
      <t>ジケイダン</t>
    </rPh>
    <rPh sb="3" eb="4">
      <t>イン</t>
    </rPh>
    <phoneticPr fontId="2"/>
  </si>
  <si>
    <t>あなたは自警団員の1人である。テイカー蔓延るこの世、頼れるのは自分自身の力なのだ。</t>
    <rPh sb="4" eb="8">
      <t>ジケイダンイン</t>
    </rPh>
    <rPh sb="9" eb="11">
      <t>ヒトリ</t>
    </rPh>
    <rPh sb="19" eb="21">
      <t>ハビコ</t>
    </rPh>
    <rPh sb="24" eb="25">
      <t>ヨ</t>
    </rPh>
    <rPh sb="26" eb="27">
      <t>タヨ</t>
    </rPh>
    <rPh sb="31" eb="33">
      <t>ジブン</t>
    </rPh>
    <rPh sb="33" eb="35">
      <t>ジシン</t>
    </rPh>
    <rPh sb="36" eb="37">
      <t>チカラ</t>
    </rPh>
    <phoneticPr fontId="2"/>
  </si>
  <si>
    <t>傭兵</t>
    <rPh sb="0" eb="2">
      <t>ヨウヘイ</t>
    </rPh>
    <phoneticPr fontId="2"/>
  </si>
  <si>
    <t>あなたは戦いを生業にする者である。危険が増えた今の世、ボディガード的な需要も増えてきている。</t>
    <rPh sb="4" eb="5">
      <t>タタカ</t>
    </rPh>
    <rPh sb="7" eb="9">
      <t>ナリワイ</t>
    </rPh>
    <rPh sb="12" eb="13">
      <t>モノ</t>
    </rPh>
    <rPh sb="17" eb="19">
      <t>キケン</t>
    </rPh>
    <rPh sb="20" eb="21">
      <t>フ</t>
    </rPh>
    <rPh sb="23" eb="24">
      <t>イマ</t>
    </rPh>
    <rPh sb="25" eb="26">
      <t>ヨ</t>
    </rPh>
    <rPh sb="33" eb="34">
      <t>テキ</t>
    </rPh>
    <rPh sb="35" eb="37">
      <t>ジュヨウ</t>
    </rPh>
    <rPh sb="38" eb="39">
      <t>フ</t>
    </rPh>
    <phoneticPr fontId="2"/>
  </si>
  <si>
    <t>農家</t>
    <rPh sb="0" eb="2">
      <t>ノウカ</t>
    </rPh>
    <phoneticPr fontId="2"/>
  </si>
  <si>
    <t>あなたは農業を営む者である。異なる世界の生産物が入ってきている事で、研究上も重要になっている。</t>
    <rPh sb="4" eb="6">
      <t>ノウギョウ</t>
    </rPh>
    <rPh sb="7" eb="8">
      <t>イトナ</t>
    </rPh>
    <rPh sb="9" eb="10">
      <t>モノ</t>
    </rPh>
    <rPh sb="14" eb="15">
      <t>コト</t>
    </rPh>
    <rPh sb="17" eb="19">
      <t>セカイ</t>
    </rPh>
    <rPh sb="20" eb="23">
      <t>セイサンブツ</t>
    </rPh>
    <rPh sb="24" eb="25">
      <t>ハイ</t>
    </rPh>
    <rPh sb="31" eb="32">
      <t>コト</t>
    </rPh>
    <rPh sb="34" eb="37">
      <t>ケンキュウジョウ</t>
    </rPh>
    <rPh sb="38" eb="40">
      <t>ジュウヨウ</t>
    </rPh>
    <phoneticPr fontId="2"/>
  </si>
  <si>
    <t>猟師</t>
    <rPh sb="0" eb="2">
      <t>リョウシ</t>
    </rPh>
    <phoneticPr fontId="2"/>
  </si>
  <si>
    <t>あなたは猟で生計を立てている。異世界の生物も狩りの対象になってきており、今注目を浴びている。</t>
    <rPh sb="4" eb="5">
      <t>リョウ</t>
    </rPh>
    <rPh sb="6" eb="8">
      <t>セイケイ</t>
    </rPh>
    <rPh sb="9" eb="10">
      <t>タ</t>
    </rPh>
    <rPh sb="15" eb="18">
      <t>イセカイ</t>
    </rPh>
    <rPh sb="19" eb="21">
      <t>セイブツ</t>
    </rPh>
    <rPh sb="22" eb="23">
      <t>カ</t>
    </rPh>
    <rPh sb="25" eb="27">
      <t>タイショウ</t>
    </rPh>
    <rPh sb="36" eb="37">
      <t>イマ</t>
    </rPh>
    <rPh sb="37" eb="39">
      <t>チュウモク</t>
    </rPh>
    <rPh sb="40" eb="41">
      <t>ア</t>
    </rPh>
    <phoneticPr fontId="2"/>
  </si>
  <si>
    <t>料理人</t>
    <rPh sb="0" eb="3">
      <t>リョウリニン</t>
    </rPh>
    <phoneticPr fontId="2"/>
  </si>
  <si>
    <t>あなたは料理人である。異世界から新たな食材が手に入る今、料理の可能性も広がっているだろう。</t>
    <rPh sb="4" eb="7">
      <t>リョウリニン</t>
    </rPh>
    <rPh sb="11" eb="14">
      <t>イセカイ</t>
    </rPh>
    <rPh sb="16" eb="17">
      <t>アラ</t>
    </rPh>
    <rPh sb="19" eb="21">
      <t>ショクザイ</t>
    </rPh>
    <rPh sb="22" eb="23">
      <t>テ</t>
    </rPh>
    <rPh sb="24" eb="25">
      <t>ハイ</t>
    </rPh>
    <rPh sb="26" eb="27">
      <t>イマ</t>
    </rPh>
    <rPh sb="28" eb="30">
      <t>リョウリ</t>
    </rPh>
    <rPh sb="31" eb="34">
      <t>カノウセイ</t>
    </rPh>
    <rPh sb="35" eb="36">
      <t>ヒロ</t>
    </rPh>
    <phoneticPr fontId="2"/>
  </si>
  <si>
    <t>デザイナー</t>
  </si>
  <si>
    <t>あなたはデザイナーである。異形な者が生まれてきている中、それぞれに合わせたものが求められる。</t>
    <rPh sb="13" eb="15">
      <t>イギョウ</t>
    </rPh>
    <rPh sb="16" eb="17">
      <t>モノ</t>
    </rPh>
    <rPh sb="18" eb="19">
      <t>ウ</t>
    </rPh>
    <rPh sb="26" eb="27">
      <t>ナカ</t>
    </rPh>
    <rPh sb="33" eb="34">
      <t>ア</t>
    </rPh>
    <rPh sb="40" eb="41">
      <t>モト</t>
    </rPh>
    <phoneticPr fontId="2"/>
  </si>
  <si>
    <t>裏稼業</t>
    <rPh sb="0" eb="3">
      <t>ウラカギョウ</t>
    </rPh>
    <phoneticPr fontId="2"/>
  </si>
  <si>
    <t>あなたは裏の世界の仕事をしている者だ。混沌とした世で、あなたのような者は増加傾向にある。</t>
    <rPh sb="4" eb="5">
      <t>ウラ</t>
    </rPh>
    <rPh sb="6" eb="8">
      <t>セカイ</t>
    </rPh>
    <rPh sb="9" eb="11">
      <t>シゴト</t>
    </rPh>
    <rPh sb="16" eb="17">
      <t>モノ</t>
    </rPh>
    <rPh sb="19" eb="21">
      <t>コントン</t>
    </rPh>
    <rPh sb="24" eb="25">
      <t>ヨ</t>
    </rPh>
    <rPh sb="34" eb="35">
      <t>モノ</t>
    </rPh>
    <rPh sb="36" eb="40">
      <t>ゾウカケイコウ</t>
    </rPh>
    <phoneticPr fontId="2"/>
  </si>
  <si>
    <t>医療</t>
    <rPh sb="0" eb="2">
      <t>イリョウ</t>
    </rPh>
    <phoneticPr fontId="2"/>
  </si>
  <si>
    <t>あなたは医療の関係者である。異種族が流入している中、需要が高まるとともに難儀しているだろう。</t>
    <rPh sb="4" eb="6">
      <t>イリョウ</t>
    </rPh>
    <rPh sb="7" eb="9">
      <t>カンケイ</t>
    </rPh>
    <rPh sb="9" eb="10">
      <t>シャ</t>
    </rPh>
    <rPh sb="14" eb="17">
      <t>イシュゾク</t>
    </rPh>
    <rPh sb="18" eb="20">
      <t>リュウニュウ</t>
    </rPh>
    <rPh sb="24" eb="25">
      <t>ナカ</t>
    </rPh>
    <rPh sb="26" eb="28">
      <t>ジュヨウ</t>
    </rPh>
    <rPh sb="29" eb="30">
      <t>タカ</t>
    </rPh>
    <rPh sb="36" eb="38">
      <t>ナンギ</t>
    </rPh>
    <phoneticPr fontId="2"/>
  </si>
  <si>
    <t>ハッカー</t>
  </si>
  <si>
    <t>あなたはネットワーク等を通じて情報を駆使する者である。情報の重要性はより高まっている。</t>
    <rPh sb="10" eb="11">
      <t>トウ</t>
    </rPh>
    <rPh sb="12" eb="13">
      <t>ツウ</t>
    </rPh>
    <rPh sb="15" eb="17">
      <t>ジョウホウ</t>
    </rPh>
    <rPh sb="18" eb="20">
      <t>クシ</t>
    </rPh>
    <rPh sb="22" eb="23">
      <t>モノ</t>
    </rPh>
    <rPh sb="27" eb="29">
      <t>ジョウホウ</t>
    </rPh>
    <rPh sb="30" eb="33">
      <t>ジュウヨウセイ</t>
    </rPh>
    <rPh sb="36" eb="37">
      <t>タカ</t>
    </rPh>
    <phoneticPr fontId="2"/>
  </si>
  <si>
    <t>ジャーナリスト</t>
  </si>
  <si>
    <t>あなたはジャーナリストである。人々は情報を望んでおり、今こそあなたが求められているのだ。</t>
    <rPh sb="15" eb="16">
      <t>ヒト</t>
    </rPh>
    <rPh sb="16" eb="17">
      <t>イマ</t>
    </rPh>
    <rPh sb="20" eb="21">
      <t>モト</t>
    </rPh>
    <rPh sb="21" eb="22">
      <t>ノゾ</t>
    </rPh>
    <phoneticPr fontId="2"/>
  </si>
  <si>
    <t>占い師</t>
    <rPh sb="0" eb="1">
      <t>ウラナ</t>
    </rPh>
    <rPh sb="2" eb="3">
      <t>シ</t>
    </rPh>
    <phoneticPr fontId="2"/>
  </si>
  <si>
    <t>あなたは占いを生業にしている者である。実際に超常的な力が現れている昨今、行く末を占う者は多い。</t>
    <rPh sb="4" eb="5">
      <t>ウラナ</t>
    </rPh>
    <rPh sb="7" eb="9">
      <t>ナリワイ</t>
    </rPh>
    <rPh sb="14" eb="15">
      <t>モノ</t>
    </rPh>
    <rPh sb="19" eb="21">
      <t>ジッサイ</t>
    </rPh>
    <rPh sb="22" eb="25">
      <t>チョウジョウテキ</t>
    </rPh>
    <rPh sb="26" eb="27">
      <t>チカラ</t>
    </rPh>
    <rPh sb="28" eb="29">
      <t>アラワ</t>
    </rPh>
    <rPh sb="33" eb="35">
      <t>サッコン</t>
    </rPh>
    <rPh sb="36" eb="37">
      <t>ユ</t>
    </rPh>
    <rPh sb="38" eb="39">
      <t>スエ</t>
    </rPh>
    <rPh sb="40" eb="41">
      <t>ウラナ</t>
    </rPh>
    <rPh sb="42" eb="43">
      <t>モノ</t>
    </rPh>
    <rPh sb="44" eb="45">
      <t>オオ</t>
    </rPh>
    <phoneticPr fontId="2"/>
  </si>
  <si>
    <t>巫覡</t>
  </si>
  <si>
    <t>あなたは巫覡（ふげき）、つまりシャーマニズムの力を持つ者である。霊障も増え、頼られる事は増えているだろう。</t>
  </si>
  <si>
    <t>聖職者</t>
    <rPh sb="0" eb="3">
      <t>セイショクシャ</t>
    </rPh>
    <phoneticPr fontId="2"/>
  </si>
  <si>
    <t>あなたは宗教上の聖職についている者である。今こそ人々は拠り所を求めている。</t>
    <rPh sb="4" eb="7">
      <t>シュウキョウジョウ</t>
    </rPh>
    <rPh sb="8" eb="10">
      <t>セイショク</t>
    </rPh>
    <rPh sb="16" eb="17">
      <t>モノ</t>
    </rPh>
    <rPh sb="21" eb="22">
      <t>イマ</t>
    </rPh>
    <rPh sb="24" eb="26">
      <t>ヒトビト</t>
    </rPh>
    <rPh sb="27" eb="28">
      <t>ヨ</t>
    </rPh>
    <rPh sb="29" eb="30">
      <t>ドコロ</t>
    </rPh>
    <rPh sb="31" eb="32">
      <t>モト</t>
    </rPh>
    <phoneticPr fontId="2"/>
  </si>
  <si>
    <t>何でも屋</t>
    <rPh sb="0" eb="1">
      <t>ナン</t>
    </rPh>
    <rPh sb="3" eb="4">
      <t>ヤ</t>
    </rPh>
    <phoneticPr fontId="2"/>
  </si>
  <si>
    <t>あなたは何でも屋を営んでいる。様々な価値観が生まれている今、仕事は探せばいくらでもあるのだ。</t>
    <rPh sb="4" eb="5">
      <t>ナン</t>
    </rPh>
    <rPh sb="7" eb="8">
      <t>ヤ</t>
    </rPh>
    <rPh sb="9" eb="10">
      <t>イトナ</t>
    </rPh>
    <rPh sb="15" eb="17">
      <t>サマザマ</t>
    </rPh>
    <rPh sb="18" eb="21">
      <t>カチカン</t>
    </rPh>
    <rPh sb="22" eb="23">
      <t>ウ</t>
    </rPh>
    <rPh sb="28" eb="29">
      <t>イマ</t>
    </rPh>
    <rPh sb="30" eb="32">
      <t>シゴト</t>
    </rPh>
    <rPh sb="33" eb="34">
      <t>サガ</t>
    </rPh>
    <phoneticPr fontId="2"/>
  </si>
  <si>
    <t>▼性格テーブル</t>
    <rPh sb="1" eb="3">
      <t>セイカク</t>
    </rPh>
    <phoneticPr fontId="3"/>
  </si>
  <si>
    <t>唯我独尊</t>
    <rPh sb="0" eb="4">
      <t>ユイガドクソン</t>
    </rPh>
    <phoneticPr fontId="2"/>
  </si>
  <si>
    <t>あなたは自分こそが優れていると自負している。自惚れかどうかはあなた次第だ。</t>
    <rPh sb="4" eb="6">
      <t>ジブン</t>
    </rPh>
    <rPh sb="9" eb="10">
      <t>スグ</t>
    </rPh>
    <rPh sb="15" eb="17">
      <t>ジフ</t>
    </rPh>
    <rPh sb="22" eb="24">
      <t>ウヌボ</t>
    </rPh>
    <rPh sb="33" eb="35">
      <t>シダイ</t>
    </rPh>
    <phoneticPr fontId="2"/>
  </si>
  <si>
    <t>正義の味方</t>
    <rPh sb="0" eb="2">
      <t>セイギ</t>
    </rPh>
    <rPh sb="3" eb="5">
      <t>ミカタ</t>
    </rPh>
    <phoneticPr fontId="2"/>
  </si>
  <si>
    <t>あなたは正義の味方である。弱者がいれば手を差し伸べ、悪を討つだろう。</t>
    <rPh sb="26" eb="27">
      <t>アク</t>
    </rPh>
    <rPh sb="28" eb="29">
      <t>ウ</t>
    </rPh>
    <phoneticPr fontId="2"/>
  </si>
  <si>
    <t>独善</t>
    <rPh sb="0" eb="2">
      <t>ドクゼン</t>
    </rPh>
    <phoneticPr fontId="2"/>
  </si>
  <si>
    <t>あなたには貫くべき自身の正義がある。それが思い込みであったとしてもだ。</t>
    <rPh sb="9" eb="11">
      <t>ジシン</t>
    </rPh>
    <rPh sb="12" eb="14">
      <t>セイギ</t>
    </rPh>
    <rPh sb="21" eb="22">
      <t>オモ</t>
    </rPh>
    <rPh sb="23" eb="24">
      <t>コ</t>
    </rPh>
    <phoneticPr fontId="2"/>
  </si>
  <si>
    <t>中庸</t>
    <rPh sb="0" eb="2">
      <t>チュウヨウ</t>
    </rPh>
    <phoneticPr fontId="2"/>
  </si>
  <si>
    <t>あなたは物事を偏って見ないようにしている。どちらかに加担しないようにしているだろう。</t>
    <rPh sb="4" eb="6">
      <t>モノゴト</t>
    </rPh>
    <rPh sb="7" eb="8">
      <t>カタヨ</t>
    </rPh>
    <rPh sb="10" eb="11">
      <t>ミ</t>
    </rPh>
    <phoneticPr fontId="2"/>
  </si>
  <si>
    <t>人情家</t>
    <rPh sb="0" eb="3">
      <t>ニンジョウカ</t>
    </rPh>
    <phoneticPr fontId="2"/>
  </si>
  <si>
    <t>あなたは人情に厚く、あたたかな心を持っている。想いを察し、共感する事が多いだろう。</t>
    <rPh sb="4" eb="6">
      <t>ニンジョウ</t>
    </rPh>
    <rPh sb="7" eb="8">
      <t>アツ</t>
    </rPh>
    <rPh sb="15" eb="16">
      <t>ココロ</t>
    </rPh>
    <rPh sb="17" eb="18">
      <t>モ</t>
    </rPh>
    <rPh sb="23" eb="24">
      <t>オモ</t>
    </rPh>
    <rPh sb="26" eb="27">
      <t>サッ</t>
    </rPh>
    <rPh sb="29" eb="31">
      <t>キョウカン</t>
    </rPh>
    <rPh sb="33" eb="34">
      <t>コト</t>
    </rPh>
    <rPh sb="35" eb="36">
      <t>オオ</t>
    </rPh>
    <phoneticPr fontId="2"/>
  </si>
  <si>
    <t>平和主義</t>
    <rPh sb="0" eb="4">
      <t>ヘイワシュギ</t>
    </rPh>
    <phoneticPr fontId="2"/>
  </si>
  <si>
    <t>あなたは争いを好まず、平和を望んでいる。持っている力に葛藤する事もあるかもしれない。</t>
    <rPh sb="4" eb="5">
      <t>アラソ</t>
    </rPh>
    <rPh sb="7" eb="8">
      <t>コノ</t>
    </rPh>
    <rPh sb="11" eb="13">
      <t>ヘイワ</t>
    </rPh>
    <rPh sb="14" eb="15">
      <t>ノゾ</t>
    </rPh>
    <rPh sb="20" eb="21">
      <t>モ</t>
    </rPh>
    <rPh sb="25" eb="26">
      <t>チカラ</t>
    </rPh>
    <rPh sb="27" eb="29">
      <t>カットウ</t>
    </rPh>
    <rPh sb="31" eb="32">
      <t>コト</t>
    </rPh>
    <phoneticPr fontId="2"/>
  </si>
  <si>
    <t>悪徳</t>
    <rPh sb="0" eb="2">
      <t>アクトク</t>
    </rPh>
    <phoneticPr fontId="2"/>
  </si>
  <si>
    <t>あなたは悪徳を是としている。世の正しさはあなたには関係がない。</t>
    <rPh sb="4" eb="6">
      <t>アクトク</t>
    </rPh>
    <rPh sb="7" eb="8">
      <t>ゼ</t>
    </rPh>
    <rPh sb="14" eb="15">
      <t>セイ</t>
    </rPh>
    <rPh sb="16" eb="17">
      <t>タダ</t>
    </rPh>
    <rPh sb="25" eb="27">
      <t>カンケイ</t>
    </rPh>
    <phoneticPr fontId="2"/>
  </si>
  <si>
    <t>潔癖</t>
    <rPh sb="0" eb="2">
      <t>ケッペキ</t>
    </rPh>
    <phoneticPr fontId="2"/>
  </si>
  <si>
    <t>あなたは不正を嫌い、妥協を許さない。もしくは不衛生なものを嫌っているだろう。</t>
    <rPh sb="4" eb="6">
      <t>フセイ</t>
    </rPh>
    <rPh sb="7" eb="8">
      <t>キラ</t>
    </rPh>
    <rPh sb="10" eb="12">
      <t>ダキョウ</t>
    </rPh>
    <rPh sb="13" eb="14">
      <t>ユル</t>
    </rPh>
    <rPh sb="22" eb="25">
      <t>フエイセイ</t>
    </rPh>
    <rPh sb="29" eb="30">
      <t>キラ</t>
    </rPh>
    <phoneticPr fontId="2"/>
  </si>
  <si>
    <t>臆病</t>
    <rPh sb="0" eb="2">
      <t>オクビョウ</t>
    </rPh>
    <phoneticPr fontId="2"/>
  </si>
  <si>
    <t>あなたは様々なものを恐がり、躊躇する。物事に対して尻込みする事が多いだろう。</t>
    <rPh sb="4" eb="6">
      <t>サマザマ</t>
    </rPh>
    <rPh sb="10" eb="11">
      <t>コワ</t>
    </rPh>
    <rPh sb="14" eb="16">
      <t>チュウチョ</t>
    </rPh>
    <rPh sb="19" eb="21">
      <t>モノゴト</t>
    </rPh>
    <rPh sb="22" eb="23">
      <t>タイ</t>
    </rPh>
    <rPh sb="25" eb="27">
      <t>シリゴ</t>
    </rPh>
    <rPh sb="30" eb="31">
      <t>コト</t>
    </rPh>
    <rPh sb="32" eb="33">
      <t>オオ</t>
    </rPh>
    <phoneticPr fontId="2"/>
  </si>
  <si>
    <t>ネガティブ</t>
  </si>
  <si>
    <t>あなたは物事に対し消極的である。時には過剰なまでに悲観する事もあるだろう。</t>
    <rPh sb="4" eb="6">
      <t>モノゴト</t>
    </rPh>
    <rPh sb="7" eb="8">
      <t>タイ</t>
    </rPh>
    <rPh sb="9" eb="12">
      <t>ショウキョクテキ</t>
    </rPh>
    <rPh sb="16" eb="17">
      <t>トキ</t>
    </rPh>
    <rPh sb="19" eb="21">
      <t>カジョウ</t>
    </rPh>
    <rPh sb="25" eb="27">
      <t>ヒカン</t>
    </rPh>
    <rPh sb="29" eb="30">
      <t>コト</t>
    </rPh>
    <phoneticPr fontId="2"/>
  </si>
  <si>
    <t>激情家</t>
    <rPh sb="0" eb="2">
      <t>ゲキジョウ</t>
    </rPh>
    <rPh sb="2" eb="3">
      <t>イエ</t>
    </rPh>
    <phoneticPr fontId="2"/>
  </si>
  <si>
    <t>あなたは感情の起伏が激しい。喜怒哀楽をはじめ、感情が表にでる事が多いだろう。</t>
    <rPh sb="4" eb="6">
      <t>カンジョウ</t>
    </rPh>
    <rPh sb="7" eb="9">
      <t>キフク</t>
    </rPh>
    <rPh sb="10" eb="11">
      <t>ハゲ</t>
    </rPh>
    <rPh sb="14" eb="18">
      <t>キドアイラク</t>
    </rPh>
    <rPh sb="23" eb="25">
      <t>カンジョウ</t>
    </rPh>
    <rPh sb="26" eb="27">
      <t>オモテ</t>
    </rPh>
    <rPh sb="30" eb="31">
      <t>コト</t>
    </rPh>
    <rPh sb="32" eb="33">
      <t>オオ</t>
    </rPh>
    <phoneticPr fontId="2"/>
  </si>
  <si>
    <t>好色</t>
    <rPh sb="0" eb="2">
      <t>コウショク</t>
    </rPh>
    <phoneticPr fontId="2"/>
  </si>
  <si>
    <t>あなたは色事を好んでいる。それは時にトラブルを生むかもしれない。</t>
    <rPh sb="4" eb="6">
      <t>イロゴト</t>
    </rPh>
    <rPh sb="7" eb="8">
      <t>コノ</t>
    </rPh>
    <rPh sb="16" eb="17">
      <t>トキ</t>
    </rPh>
    <rPh sb="23" eb="24">
      <t>ウ</t>
    </rPh>
    <phoneticPr fontId="2"/>
  </si>
  <si>
    <t>協調的</t>
    <rPh sb="0" eb="3">
      <t>キョウチョウテキ</t>
    </rPh>
    <phoneticPr fontId="2"/>
  </si>
  <si>
    <t>あなたは他者と協力する姿勢を惜しまない。足並みを揃え、調和を大事にしているだろう。</t>
    <rPh sb="4" eb="6">
      <t>タシャ</t>
    </rPh>
    <rPh sb="7" eb="9">
      <t>キョウリョク</t>
    </rPh>
    <rPh sb="11" eb="13">
      <t>シセイ</t>
    </rPh>
    <rPh sb="14" eb="15">
      <t>オ</t>
    </rPh>
    <rPh sb="20" eb="22">
      <t>アシナ</t>
    </rPh>
    <rPh sb="24" eb="25">
      <t>ソロ</t>
    </rPh>
    <rPh sb="27" eb="29">
      <t>チョウワ</t>
    </rPh>
    <rPh sb="30" eb="32">
      <t>ダイジ</t>
    </rPh>
    <phoneticPr fontId="2"/>
  </si>
  <si>
    <t>勇敢</t>
    <rPh sb="0" eb="2">
      <t>ユウカン</t>
    </rPh>
    <phoneticPr fontId="2"/>
  </si>
  <si>
    <t>あなたは勇気に溢れ、危険や困難を恐れない。勇ましく果敢に物事に挑むだろう。</t>
    <rPh sb="4" eb="6">
      <t>ユウキ</t>
    </rPh>
    <rPh sb="7" eb="8">
      <t>アフ</t>
    </rPh>
    <rPh sb="10" eb="12">
      <t>キケン</t>
    </rPh>
    <rPh sb="13" eb="15">
      <t>コンナン</t>
    </rPh>
    <rPh sb="16" eb="17">
      <t>オソ</t>
    </rPh>
    <rPh sb="21" eb="22">
      <t>イサ</t>
    </rPh>
    <rPh sb="25" eb="27">
      <t>カカン</t>
    </rPh>
    <rPh sb="28" eb="30">
      <t>モノゴト</t>
    </rPh>
    <rPh sb="31" eb="32">
      <t>イド</t>
    </rPh>
    <phoneticPr fontId="2"/>
  </si>
  <si>
    <t>鈍感</t>
    <rPh sb="0" eb="2">
      <t>ドンカン</t>
    </rPh>
    <phoneticPr fontId="2"/>
  </si>
  <si>
    <t>あなたは感情や気持ちの感じ方が鈍い。人を苛立たせる事もあれば、得をする場合もある。</t>
    <rPh sb="4" eb="6">
      <t>カンジョウ</t>
    </rPh>
    <rPh sb="7" eb="9">
      <t>キモ</t>
    </rPh>
    <rPh sb="11" eb="12">
      <t>カン</t>
    </rPh>
    <rPh sb="13" eb="14">
      <t>カタ</t>
    </rPh>
    <rPh sb="15" eb="16">
      <t>ニブ</t>
    </rPh>
    <rPh sb="18" eb="19">
      <t>ヒト</t>
    </rPh>
    <rPh sb="20" eb="22">
      <t>イラダ</t>
    </rPh>
    <rPh sb="25" eb="26">
      <t>コト</t>
    </rPh>
    <rPh sb="31" eb="32">
      <t>トク</t>
    </rPh>
    <rPh sb="35" eb="37">
      <t>バアイ</t>
    </rPh>
    <phoneticPr fontId="2"/>
  </si>
  <si>
    <t>正直者</t>
    <rPh sb="0" eb="3">
      <t>ショウジキモノ</t>
    </rPh>
    <phoneticPr fontId="2"/>
  </si>
  <si>
    <t>あなたは自身の気持ちや考えに正直である。嘘や偽る事をしない事が多いだろう。</t>
    <rPh sb="4" eb="6">
      <t>ジシン</t>
    </rPh>
    <rPh sb="7" eb="9">
      <t>キモ</t>
    </rPh>
    <rPh sb="11" eb="12">
      <t>カンガ</t>
    </rPh>
    <rPh sb="14" eb="16">
      <t>ショウジキ</t>
    </rPh>
    <rPh sb="20" eb="21">
      <t>ウソ</t>
    </rPh>
    <rPh sb="29" eb="30">
      <t>コト</t>
    </rPh>
    <rPh sb="31" eb="32">
      <t>オオ</t>
    </rPh>
    <phoneticPr fontId="2"/>
  </si>
  <si>
    <t>厳格</t>
    <rPh sb="0" eb="2">
      <t>ゲンカク</t>
    </rPh>
    <phoneticPr fontId="2"/>
  </si>
  <si>
    <t>あなたは規律や礼節を尊ぶ。時にそれは厳しく見られる事があるかもしれない。</t>
    <rPh sb="4" eb="6">
      <t>キリツ</t>
    </rPh>
    <rPh sb="7" eb="9">
      <t>レイセツ</t>
    </rPh>
    <rPh sb="10" eb="11">
      <t>タット</t>
    </rPh>
    <rPh sb="13" eb="14">
      <t>トキ</t>
    </rPh>
    <rPh sb="18" eb="19">
      <t>キビ</t>
    </rPh>
    <rPh sb="21" eb="22">
      <t>ミ</t>
    </rPh>
    <rPh sb="25" eb="26">
      <t>コト</t>
    </rPh>
    <phoneticPr fontId="2"/>
  </si>
  <si>
    <t>真面目</t>
    <rPh sb="0" eb="3">
      <t>マジメ</t>
    </rPh>
    <phoneticPr fontId="2"/>
  </si>
  <si>
    <t>あなたは物事に対して実直である。時にそれは頑なで柔軟性に欠けるかもしれない。</t>
    <rPh sb="4" eb="6">
      <t>モノゴト</t>
    </rPh>
    <rPh sb="7" eb="8">
      <t>タイ</t>
    </rPh>
    <rPh sb="10" eb="12">
      <t>ジッチョク</t>
    </rPh>
    <rPh sb="16" eb="17">
      <t>トキ</t>
    </rPh>
    <rPh sb="21" eb="22">
      <t>カタク</t>
    </rPh>
    <rPh sb="24" eb="27">
      <t>ジュウナンセイ</t>
    </rPh>
    <rPh sb="28" eb="29">
      <t>カ</t>
    </rPh>
    <phoneticPr fontId="2"/>
  </si>
  <si>
    <t>優柔不断</t>
    <rPh sb="0" eb="4">
      <t>ユウジュウフダン</t>
    </rPh>
    <phoneticPr fontId="2"/>
  </si>
  <si>
    <t>あなたはよく迷い、決断しきれない。煮え切らない事が多いだろう。</t>
    <rPh sb="6" eb="7">
      <t>マヨ</t>
    </rPh>
    <rPh sb="9" eb="11">
      <t>ケツダン</t>
    </rPh>
    <rPh sb="17" eb="18">
      <t>ニ</t>
    </rPh>
    <rPh sb="19" eb="20">
      <t>キ</t>
    </rPh>
    <rPh sb="23" eb="24">
      <t>コト</t>
    </rPh>
    <rPh sb="25" eb="26">
      <t>オオ</t>
    </rPh>
    <phoneticPr fontId="2"/>
  </si>
  <si>
    <t>ポジティブ</t>
  </si>
  <si>
    <t>あなたは様々な事に積極的で前向きな考えを持っている。陽気な性格だろう。</t>
    <rPh sb="4" eb="6">
      <t>サマザマ</t>
    </rPh>
    <rPh sb="7" eb="8">
      <t>コト</t>
    </rPh>
    <rPh sb="9" eb="12">
      <t>セッキョクテキ</t>
    </rPh>
    <rPh sb="13" eb="15">
      <t>マエム</t>
    </rPh>
    <rPh sb="17" eb="18">
      <t>カンガ</t>
    </rPh>
    <rPh sb="20" eb="21">
      <t>モ</t>
    </rPh>
    <rPh sb="26" eb="28">
      <t>ヨウキ</t>
    </rPh>
    <rPh sb="29" eb="31">
      <t>セイカク</t>
    </rPh>
    <phoneticPr fontId="2"/>
  </si>
  <si>
    <t>噓つき</t>
    <rPh sb="0" eb="1">
      <t>ウソ</t>
    </rPh>
    <phoneticPr fontId="2"/>
  </si>
  <si>
    <t>あなたは嘘つきである。真実を隠し、欺く事に長けているだろう。</t>
    <rPh sb="4" eb="5">
      <t>ウソ</t>
    </rPh>
    <rPh sb="11" eb="13">
      <t>シンジツ</t>
    </rPh>
    <rPh sb="14" eb="15">
      <t>カク</t>
    </rPh>
    <rPh sb="17" eb="18">
      <t>アザム</t>
    </rPh>
    <rPh sb="19" eb="20">
      <t>コト</t>
    </rPh>
    <rPh sb="21" eb="22">
      <t>タ</t>
    </rPh>
    <phoneticPr fontId="2"/>
  </si>
  <si>
    <t>野蛮</t>
    <rPh sb="0" eb="2">
      <t>ヤバン</t>
    </rPh>
    <phoneticPr fontId="2"/>
  </si>
  <si>
    <t>あなたは野性的で無作法者である。その荒っぽさは人を委縮させるやもしれない。</t>
    <rPh sb="4" eb="7">
      <t>ヤセイテキ</t>
    </rPh>
    <rPh sb="8" eb="12">
      <t>ブサホウモノ</t>
    </rPh>
    <rPh sb="18" eb="19">
      <t>アラ</t>
    </rPh>
    <rPh sb="23" eb="24">
      <t>ヒト</t>
    </rPh>
    <rPh sb="25" eb="27">
      <t>イシュク</t>
    </rPh>
    <phoneticPr fontId="2"/>
  </si>
  <si>
    <t>お人好し</t>
    <rPh sb="1" eb="3">
      <t>ヒトヨ</t>
    </rPh>
    <phoneticPr fontId="2"/>
  </si>
  <si>
    <t>あなたは善良で他者を疑う事を知らない。騙されてしまう事も少なからずあるだろう。</t>
    <rPh sb="4" eb="6">
      <t>ゼンリョウ</t>
    </rPh>
    <rPh sb="7" eb="9">
      <t>タシャ</t>
    </rPh>
    <rPh sb="10" eb="11">
      <t>ウタガ</t>
    </rPh>
    <rPh sb="12" eb="13">
      <t>コト</t>
    </rPh>
    <rPh sb="14" eb="15">
      <t>シ</t>
    </rPh>
    <rPh sb="19" eb="20">
      <t>ダマ</t>
    </rPh>
    <rPh sb="26" eb="27">
      <t>コト</t>
    </rPh>
    <rPh sb="28" eb="29">
      <t>スク</t>
    </rPh>
    <phoneticPr fontId="2"/>
  </si>
  <si>
    <t>多弁</t>
    <rPh sb="0" eb="2">
      <t>タベン</t>
    </rPh>
    <phoneticPr fontId="2"/>
  </si>
  <si>
    <t>あなたは口数が多く、よく喋る。場合によっては煙たがられる事もあるかもしれない。</t>
    <rPh sb="4" eb="6">
      <t>クチカズ</t>
    </rPh>
    <rPh sb="7" eb="8">
      <t>オオ</t>
    </rPh>
    <rPh sb="12" eb="13">
      <t>シャベ</t>
    </rPh>
    <rPh sb="15" eb="17">
      <t>バアイ</t>
    </rPh>
    <rPh sb="22" eb="23">
      <t>ケム</t>
    </rPh>
    <rPh sb="28" eb="29">
      <t>コト</t>
    </rPh>
    <phoneticPr fontId="2"/>
  </si>
  <si>
    <t>ビジネスライク</t>
  </si>
  <si>
    <t>あなたは感情に振り回されずに仕事を優先する。事務的に物事にあたる事が多いだろう。</t>
    <rPh sb="4" eb="6">
      <t>カンジョウ</t>
    </rPh>
    <rPh sb="7" eb="8">
      <t>フ</t>
    </rPh>
    <rPh sb="9" eb="10">
      <t>マワ</t>
    </rPh>
    <rPh sb="14" eb="16">
      <t>シゴト</t>
    </rPh>
    <rPh sb="17" eb="19">
      <t>ユウセン</t>
    </rPh>
    <rPh sb="22" eb="25">
      <t>ジムテキ</t>
    </rPh>
    <rPh sb="26" eb="28">
      <t>モノゴト</t>
    </rPh>
    <rPh sb="32" eb="33">
      <t>コト</t>
    </rPh>
    <rPh sb="34" eb="35">
      <t>オオ</t>
    </rPh>
    <phoneticPr fontId="2"/>
  </si>
  <si>
    <t>冷静沈着</t>
    <rPh sb="0" eb="4">
      <t>レイセイチンチャク</t>
    </rPh>
    <phoneticPr fontId="2"/>
  </si>
  <si>
    <t>あなたは物事に動じず、非常に理性的である。感情的にならず、落ち着きがあるだろう。</t>
    <rPh sb="4" eb="6">
      <t>モノゴト</t>
    </rPh>
    <rPh sb="7" eb="8">
      <t>ドウ</t>
    </rPh>
    <rPh sb="11" eb="13">
      <t>ヒジョウ</t>
    </rPh>
    <rPh sb="14" eb="17">
      <t>リセイテキ</t>
    </rPh>
    <rPh sb="21" eb="24">
      <t>カンジョウテキ</t>
    </rPh>
    <rPh sb="29" eb="30">
      <t>オ</t>
    </rPh>
    <rPh sb="31" eb="32">
      <t>ツ</t>
    </rPh>
    <phoneticPr fontId="2"/>
  </si>
  <si>
    <t>高飛車</t>
  </si>
  <si>
    <t>あたなは高圧的で傲慢である。他人を見下す事も多いだろう。</t>
    <rPh sb="4" eb="7">
      <t>コウアツテキ</t>
    </rPh>
    <rPh sb="8" eb="10">
      <t>ゴウマン</t>
    </rPh>
    <rPh sb="14" eb="16">
      <t>タニン</t>
    </rPh>
    <rPh sb="17" eb="19">
      <t>ミクダ</t>
    </rPh>
    <rPh sb="20" eb="21">
      <t>コト</t>
    </rPh>
    <rPh sb="22" eb="23">
      <t>オオ</t>
    </rPh>
    <phoneticPr fontId="2"/>
  </si>
  <si>
    <t>偏屈</t>
    <rPh sb="0" eb="2">
      <t>ヘンクツ</t>
    </rPh>
    <phoneticPr fontId="2"/>
  </si>
  <si>
    <t>あなたは頑なでひねくれている。独特な価値観で素直に物事を見れないかもしれない。</t>
    <rPh sb="4" eb="5">
      <t>カタク</t>
    </rPh>
    <rPh sb="15" eb="17">
      <t>ドクトク</t>
    </rPh>
    <rPh sb="18" eb="21">
      <t>カチカン</t>
    </rPh>
    <rPh sb="22" eb="24">
      <t>スナオ</t>
    </rPh>
    <rPh sb="25" eb="27">
      <t>モノゴト</t>
    </rPh>
    <rPh sb="28" eb="29">
      <t>ミ</t>
    </rPh>
    <phoneticPr fontId="2"/>
  </si>
  <si>
    <t>守銭奴</t>
    <rPh sb="0" eb="3">
      <t>シュセンド</t>
    </rPh>
    <phoneticPr fontId="2"/>
  </si>
  <si>
    <t>あなたは金銭に対する執着が強い。何事にも対価を求めるだろう。</t>
    <rPh sb="4" eb="6">
      <t>キンセン</t>
    </rPh>
    <rPh sb="7" eb="8">
      <t>タイ</t>
    </rPh>
    <rPh sb="10" eb="12">
      <t>シュウチャク</t>
    </rPh>
    <rPh sb="13" eb="14">
      <t>ツヨ</t>
    </rPh>
    <rPh sb="16" eb="18">
      <t>ナニゴト</t>
    </rPh>
    <rPh sb="20" eb="22">
      <t>タイカ</t>
    </rPh>
    <rPh sb="23" eb="24">
      <t>モト</t>
    </rPh>
    <phoneticPr fontId="2"/>
  </si>
  <si>
    <t>慎重</t>
    <rPh sb="0" eb="2">
      <t>シンチョウ</t>
    </rPh>
    <phoneticPr fontId="2"/>
  </si>
  <si>
    <t>あなたは注意深く、危険を冒さない。軽々しく行動はしないだろう。</t>
    <rPh sb="4" eb="7">
      <t>チュウイブカ</t>
    </rPh>
    <rPh sb="9" eb="11">
      <t>キケン</t>
    </rPh>
    <rPh sb="12" eb="13">
      <t>オカ</t>
    </rPh>
    <rPh sb="17" eb="19">
      <t>カルガル</t>
    </rPh>
    <rPh sb="21" eb="23">
      <t>コウドウ</t>
    </rPh>
    <phoneticPr fontId="2"/>
  </si>
  <si>
    <t>好戦的</t>
    <rPh sb="0" eb="3">
      <t>コウセンテキ</t>
    </rPh>
    <phoneticPr fontId="2"/>
  </si>
  <si>
    <t>あなたは争いを好んでいる。時にはあえて争いを誘発しようするだろう。</t>
    <rPh sb="4" eb="5">
      <t>アラソ</t>
    </rPh>
    <rPh sb="7" eb="8">
      <t>コノ</t>
    </rPh>
    <rPh sb="13" eb="14">
      <t>トキ</t>
    </rPh>
    <rPh sb="19" eb="20">
      <t>アラソ</t>
    </rPh>
    <rPh sb="22" eb="24">
      <t>ユウハツ</t>
    </rPh>
    <phoneticPr fontId="2"/>
  </si>
  <si>
    <t>一途</t>
    <rPh sb="0" eb="2">
      <t>イチズ</t>
    </rPh>
    <phoneticPr fontId="2"/>
  </si>
  <si>
    <t>あなたはひたむきである。これと決めたものに向かい、打ち込むだろう。</t>
    <rPh sb="15" eb="16">
      <t>キ</t>
    </rPh>
    <rPh sb="21" eb="22">
      <t>ム</t>
    </rPh>
    <rPh sb="25" eb="26">
      <t>ウ</t>
    </rPh>
    <rPh sb="27" eb="28">
      <t>コ</t>
    </rPh>
    <phoneticPr fontId="2"/>
  </si>
  <si>
    <t>反骨</t>
    <rPh sb="0" eb="2">
      <t>ハンコツ</t>
    </rPh>
    <phoneticPr fontId="2"/>
  </si>
  <si>
    <t>あなたは服従する事はなく、物事に逆らう事が多い。容易に人に与しないだろう。</t>
    <rPh sb="4" eb="6">
      <t>フクジュウ</t>
    </rPh>
    <rPh sb="8" eb="9">
      <t>コト</t>
    </rPh>
    <rPh sb="13" eb="15">
      <t>モノゴト</t>
    </rPh>
    <rPh sb="16" eb="17">
      <t>サカ</t>
    </rPh>
    <rPh sb="19" eb="20">
      <t>コト</t>
    </rPh>
    <rPh sb="21" eb="22">
      <t>オオ</t>
    </rPh>
    <rPh sb="24" eb="26">
      <t>ヨウイ</t>
    </rPh>
    <rPh sb="27" eb="28">
      <t>ヒト</t>
    </rPh>
    <rPh sb="29" eb="30">
      <t>クミ</t>
    </rPh>
    <phoneticPr fontId="2"/>
  </si>
  <si>
    <t>寡黙</t>
    <rPh sb="0" eb="2">
      <t>カモク</t>
    </rPh>
    <phoneticPr fontId="2"/>
  </si>
  <si>
    <t>あなたは口数が少なく物静かである。多くを語る事は少ないだろう。</t>
    <rPh sb="4" eb="6">
      <t>クチカズ</t>
    </rPh>
    <rPh sb="7" eb="8">
      <t>スク</t>
    </rPh>
    <rPh sb="10" eb="11">
      <t>モノ</t>
    </rPh>
    <rPh sb="11" eb="12">
      <t>シズ</t>
    </rPh>
    <rPh sb="17" eb="18">
      <t>オオ</t>
    </rPh>
    <rPh sb="20" eb="21">
      <t>カタ</t>
    </rPh>
    <rPh sb="22" eb="23">
      <t>コト</t>
    </rPh>
    <rPh sb="24" eb="25">
      <t>スク</t>
    </rPh>
    <phoneticPr fontId="2"/>
  </si>
  <si>
    <t>無鉄砲</t>
    <rPh sb="0" eb="3">
      <t>ムテッポウ</t>
    </rPh>
    <phoneticPr fontId="2"/>
  </si>
  <si>
    <t>あなたは後先をよく考えない。勢いで行動する事が多いだろう。</t>
    <rPh sb="4" eb="6">
      <t>アトサキ</t>
    </rPh>
    <rPh sb="9" eb="10">
      <t>カンガ</t>
    </rPh>
    <rPh sb="14" eb="15">
      <t>イキオ</t>
    </rPh>
    <rPh sb="17" eb="19">
      <t>コウドウ</t>
    </rPh>
    <rPh sb="21" eb="22">
      <t>コト</t>
    </rPh>
    <rPh sb="23" eb="24">
      <t>オオ</t>
    </rPh>
    <phoneticPr fontId="2"/>
  </si>
  <si>
    <t>天真爛漫</t>
    <rPh sb="0" eb="4">
      <t>テンシンランマン</t>
    </rPh>
    <phoneticPr fontId="2"/>
  </si>
  <si>
    <t>あなたは無邪気で純真そのものである。その明るさは周りを照らすだろう。</t>
    <rPh sb="4" eb="7">
      <t>ムジャキ</t>
    </rPh>
    <rPh sb="8" eb="10">
      <t>ジュンシン</t>
    </rPh>
    <rPh sb="20" eb="21">
      <t>アカ</t>
    </rPh>
    <rPh sb="24" eb="25">
      <t>マワ</t>
    </rPh>
    <rPh sb="27" eb="28">
      <t>テ</t>
    </rPh>
    <phoneticPr fontId="2"/>
  </si>
  <si>
    <t>▼性質テーブル</t>
    <rPh sb="1" eb="3">
      <t>セイシツ</t>
    </rPh>
    <phoneticPr fontId="3"/>
  </si>
  <si>
    <t>サイコパス</t>
  </si>
  <si>
    <t>あなたは良心や罪悪感など決定的に欠けているものがある。それは時に異常に映るかもしれない。</t>
    <rPh sb="4" eb="6">
      <t>リョウシン</t>
    </rPh>
    <rPh sb="7" eb="10">
      <t>ザイアクカン</t>
    </rPh>
    <rPh sb="12" eb="15">
      <t>ケッテイテキ</t>
    </rPh>
    <rPh sb="16" eb="17">
      <t>カ</t>
    </rPh>
    <rPh sb="32" eb="34">
      <t>イジョウ</t>
    </rPh>
    <rPh sb="35" eb="36">
      <t>ウツ</t>
    </rPh>
    <phoneticPr fontId="2"/>
  </si>
  <si>
    <t>サディスト</t>
  </si>
  <si>
    <t>あなたは他者に苦痛を与えて喜ぶ性向を持つ。場合によっては残酷に思われるだろう。</t>
    <rPh sb="4" eb="6">
      <t>タシャ</t>
    </rPh>
    <rPh sb="7" eb="9">
      <t>クツウ</t>
    </rPh>
    <rPh sb="10" eb="11">
      <t>アタ</t>
    </rPh>
    <rPh sb="13" eb="14">
      <t>ヨロコ</t>
    </rPh>
    <rPh sb="15" eb="17">
      <t>セイコウ</t>
    </rPh>
    <rPh sb="18" eb="19">
      <t>モ</t>
    </rPh>
    <rPh sb="21" eb="23">
      <t>バアイ</t>
    </rPh>
    <rPh sb="28" eb="30">
      <t>ザンコク</t>
    </rPh>
    <rPh sb="31" eb="32">
      <t>オモ</t>
    </rPh>
    <phoneticPr fontId="2"/>
  </si>
  <si>
    <t>マゾヒスト</t>
  </si>
  <si>
    <t>あなたは苦痛を受ける事で快感を得る。どうしてもそれを求めてしまうだろう。</t>
    <rPh sb="4" eb="6">
      <t>クツウ</t>
    </rPh>
    <rPh sb="7" eb="8">
      <t>ウ</t>
    </rPh>
    <rPh sb="10" eb="11">
      <t>コト</t>
    </rPh>
    <rPh sb="12" eb="14">
      <t>カイカン</t>
    </rPh>
    <rPh sb="15" eb="16">
      <t>エ</t>
    </rPh>
    <rPh sb="26" eb="27">
      <t>モト</t>
    </rPh>
    <phoneticPr fontId="2"/>
  </si>
  <si>
    <t>快楽主義</t>
    <rPh sb="0" eb="2">
      <t>カイラク</t>
    </rPh>
    <rPh sb="2" eb="4">
      <t>シュギ</t>
    </rPh>
    <phoneticPr fontId="2"/>
  </si>
  <si>
    <t>あなたは自己の快楽を追求する事を是とする。それが幸福に繋がると信じているのだ。</t>
    <rPh sb="4" eb="6">
      <t>カイラク</t>
    </rPh>
    <rPh sb="7" eb="9">
      <t>ツイキュウ</t>
    </rPh>
    <rPh sb="11" eb="12">
      <t>コト</t>
    </rPh>
    <rPh sb="13" eb="14">
      <t>ゼ</t>
    </rPh>
    <rPh sb="24" eb="26">
      <t>コウフク</t>
    </rPh>
    <rPh sb="27" eb="28">
      <t>ツナ</t>
    </rPh>
    <rPh sb="31" eb="32">
      <t>シン</t>
    </rPh>
    <phoneticPr fontId="2"/>
  </si>
  <si>
    <t>禁欲主義</t>
  </si>
  <si>
    <t>あなたは欲望を律し、理想を実現しようとする。欲は悪の源泉であると考えているのだ。</t>
    <rPh sb="4" eb="6">
      <t>ヨクボウ</t>
    </rPh>
    <rPh sb="7" eb="8">
      <t>リッ</t>
    </rPh>
    <rPh sb="10" eb="12">
      <t>リソウ</t>
    </rPh>
    <rPh sb="13" eb="15">
      <t>ジツゲン</t>
    </rPh>
    <rPh sb="22" eb="23">
      <t>ヨク</t>
    </rPh>
    <rPh sb="24" eb="25">
      <t>アク</t>
    </rPh>
    <rPh sb="26" eb="28">
      <t>ゲンセン</t>
    </rPh>
    <rPh sb="32" eb="33">
      <t>カンガ</t>
    </rPh>
    <phoneticPr fontId="2"/>
  </si>
  <si>
    <t>マキャヴェリスト</t>
  </si>
  <si>
    <t>あなたは目的の為なら非道徳的な行為も辞さない。大きな理想の為であれば些細な事だ。</t>
    <rPh sb="4" eb="6">
      <t>モクテキ</t>
    </rPh>
    <rPh sb="7" eb="8">
      <t>タメ</t>
    </rPh>
    <rPh sb="10" eb="14">
      <t>ヒドウトクテキ</t>
    </rPh>
    <rPh sb="15" eb="17">
      <t>コウイ</t>
    </rPh>
    <rPh sb="18" eb="19">
      <t>ジ</t>
    </rPh>
    <rPh sb="23" eb="24">
      <t>オオ</t>
    </rPh>
    <rPh sb="26" eb="28">
      <t>リソウ</t>
    </rPh>
    <rPh sb="29" eb="30">
      <t>タメ</t>
    </rPh>
    <rPh sb="34" eb="36">
      <t>ササイ</t>
    </rPh>
    <rPh sb="37" eb="38">
      <t>コト</t>
    </rPh>
    <phoneticPr fontId="2"/>
  </si>
  <si>
    <t>一匹狼</t>
    <rPh sb="0" eb="3">
      <t>イッピキオオカミ</t>
    </rPh>
    <phoneticPr fontId="2"/>
  </si>
  <si>
    <t>あなたは単独行動を好む。自らの力だけで成してきた事が多いだろう。</t>
    <rPh sb="4" eb="8">
      <t>タンドクコウドウ</t>
    </rPh>
    <rPh sb="9" eb="10">
      <t>コノ</t>
    </rPh>
    <rPh sb="12" eb="13">
      <t>ミズカ</t>
    </rPh>
    <rPh sb="15" eb="16">
      <t>チカラ</t>
    </rPh>
    <rPh sb="19" eb="20">
      <t>ナ</t>
    </rPh>
    <rPh sb="24" eb="25">
      <t>コト</t>
    </rPh>
    <rPh sb="26" eb="27">
      <t>オオ</t>
    </rPh>
    <phoneticPr fontId="2"/>
  </si>
  <si>
    <t>多重人格</t>
    <rPh sb="0" eb="4">
      <t>タジュウジンカク</t>
    </rPh>
    <phoneticPr fontId="2"/>
  </si>
  <si>
    <t>あなたは二つ以上の自我・人格を持つ。なぜそうなったのだろうか。</t>
    <rPh sb="4" eb="5">
      <t>フタ</t>
    </rPh>
    <rPh sb="6" eb="8">
      <t>イジョウ</t>
    </rPh>
    <rPh sb="9" eb="11">
      <t>ジガ</t>
    </rPh>
    <rPh sb="12" eb="14">
      <t>ジンカク</t>
    </rPh>
    <rPh sb="15" eb="16">
      <t>モ</t>
    </rPh>
    <phoneticPr fontId="2"/>
  </si>
  <si>
    <t>リアリスト</t>
  </si>
  <si>
    <t>あなたは現実主義者である。冷静に状況を判断し、目の前のものを信じるだろう。</t>
    <rPh sb="4" eb="9">
      <t>ゲンジツシュギシャ</t>
    </rPh>
    <rPh sb="13" eb="15">
      <t>レイセイ</t>
    </rPh>
    <rPh sb="16" eb="18">
      <t>ジョウキョウ</t>
    </rPh>
    <rPh sb="19" eb="21">
      <t>ハンダン</t>
    </rPh>
    <rPh sb="23" eb="24">
      <t>メ</t>
    </rPh>
    <rPh sb="25" eb="26">
      <t>マエ</t>
    </rPh>
    <rPh sb="30" eb="31">
      <t>シン</t>
    </rPh>
    <phoneticPr fontId="2"/>
  </si>
  <si>
    <t>ロマンティスト</t>
  </si>
  <si>
    <t>あなたは夢想家である。夢や空想を好み、時には理想を実現するかもしれない。</t>
    <rPh sb="4" eb="7">
      <t>ムソウカ</t>
    </rPh>
    <rPh sb="11" eb="12">
      <t>ユメ</t>
    </rPh>
    <rPh sb="13" eb="15">
      <t>クウソウ</t>
    </rPh>
    <rPh sb="16" eb="17">
      <t>コノ</t>
    </rPh>
    <rPh sb="19" eb="20">
      <t>トキ</t>
    </rPh>
    <rPh sb="22" eb="24">
      <t>リソウ</t>
    </rPh>
    <rPh sb="25" eb="27">
      <t>ジツゲン</t>
    </rPh>
    <phoneticPr fontId="2"/>
  </si>
  <si>
    <t>神経質</t>
    <rPh sb="0" eb="3">
      <t>シンケイシツ</t>
    </rPh>
    <phoneticPr fontId="2"/>
  </si>
  <si>
    <t>あなたは細かい事まで気に病む性質である。わずかな事にも過敏に反応するだろう。</t>
    <rPh sb="4" eb="5">
      <t>コマ</t>
    </rPh>
    <rPh sb="7" eb="8">
      <t>コト</t>
    </rPh>
    <rPh sb="10" eb="11">
      <t>キ</t>
    </rPh>
    <rPh sb="12" eb="13">
      <t>ヤ</t>
    </rPh>
    <rPh sb="14" eb="16">
      <t>タチ</t>
    </rPh>
    <rPh sb="24" eb="25">
      <t>コト</t>
    </rPh>
    <rPh sb="27" eb="29">
      <t>カビン</t>
    </rPh>
    <rPh sb="30" eb="32">
      <t>ハンノウ</t>
    </rPh>
    <phoneticPr fontId="2"/>
  </si>
  <si>
    <t>無神経</t>
    <rPh sb="0" eb="3">
      <t>ムシンケイ</t>
    </rPh>
    <phoneticPr fontId="2"/>
  </si>
  <si>
    <t>あなたは他人の気持ちなどに配慮しない。細かい事は気にしないだろう。</t>
    <rPh sb="4" eb="6">
      <t>タニン</t>
    </rPh>
    <rPh sb="7" eb="9">
      <t>キモ</t>
    </rPh>
    <rPh sb="13" eb="15">
      <t>ハイリョ</t>
    </rPh>
    <rPh sb="19" eb="20">
      <t>コマ</t>
    </rPh>
    <rPh sb="22" eb="23">
      <t>コト</t>
    </rPh>
    <rPh sb="24" eb="25">
      <t>キ</t>
    </rPh>
    <phoneticPr fontId="2"/>
  </si>
  <si>
    <t>博愛</t>
    <rPh sb="0" eb="2">
      <t>ハクアイ</t>
    </rPh>
    <phoneticPr fontId="2"/>
  </si>
  <si>
    <t>あなたは多くのものを広く平等に愛する。愛こそがあなたのアイデンティティだ。</t>
    <rPh sb="4" eb="5">
      <t>オオ</t>
    </rPh>
    <rPh sb="10" eb="11">
      <t>ヒロ</t>
    </rPh>
    <rPh sb="12" eb="14">
      <t>ビョウドウ</t>
    </rPh>
    <rPh sb="15" eb="16">
      <t>アイ</t>
    </rPh>
    <rPh sb="19" eb="20">
      <t>アイ</t>
    </rPh>
    <phoneticPr fontId="2"/>
  </si>
  <si>
    <t>ナルシスト</t>
  </si>
  <si>
    <t>あなたは己に陶酔し、自己を愛している。場合によってはそれは病的やもしれない。</t>
    <rPh sb="4" eb="5">
      <t>オノレ</t>
    </rPh>
    <rPh sb="6" eb="8">
      <t>トウスイ</t>
    </rPh>
    <rPh sb="10" eb="12">
      <t>ジコ</t>
    </rPh>
    <rPh sb="13" eb="14">
      <t>アイ</t>
    </rPh>
    <rPh sb="19" eb="21">
      <t>バアイ</t>
    </rPh>
    <rPh sb="29" eb="31">
      <t>ビョウテキ</t>
    </rPh>
    <phoneticPr fontId="2"/>
  </si>
  <si>
    <t>同性愛</t>
    <rPh sb="0" eb="3">
      <t>ドウセイアイ</t>
    </rPh>
    <phoneticPr fontId="2"/>
  </si>
  <si>
    <t>あなたは同性を性愛の対象としている。自身の内が異性なのかはその心に従って欲しい。</t>
    <rPh sb="4" eb="6">
      <t>ドウセイ</t>
    </rPh>
    <rPh sb="7" eb="9">
      <t>セイアイ</t>
    </rPh>
    <rPh sb="10" eb="12">
      <t>タイショウ</t>
    </rPh>
    <rPh sb="18" eb="20">
      <t>ジシン</t>
    </rPh>
    <rPh sb="21" eb="22">
      <t>ウチ</t>
    </rPh>
    <rPh sb="23" eb="25">
      <t>イセイ</t>
    </rPh>
    <rPh sb="31" eb="32">
      <t>ココロ</t>
    </rPh>
    <rPh sb="33" eb="34">
      <t>シタガ</t>
    </rPh>
    <rPh sb="36" eb="37">
      <t>ホ</t>
    </rPh>
    <phoneticPr fontId="2"/>
  </si>
  <si>
    <t>情愛</t>
    <rPh sb="0" eb="2">
      <t>ジョウアイ</t>
    </rPh>
    <phoneticPr fontId="2"/>
  </si>
  <si>
    <t>あなたは愛する恋人を優先する。互いの絆は確かなものだと信じているだろう。</t>
    <rPh sb="4" eb="5">
      <t>アイ</t>
    </rPh>
    <rPh sb="7" eb="9">
      <t>コイビト</t>
    </rPh>
    <rPh sb="10" eb="12">
      <t>ユウセン</t>
    </rPh>
    <rPh sb="15" eb="16">
      <t>タガ</t>
    </rPh>
    <rPh sb="18" eb="19">
      <t>キズナ</t>
    </rPh>
    <rPh sb="20" eb="21">
      <t>タシ</t>
    </rPh>
    <rPh sb="27" eb="28">
      <t>シン</t>
    </rPh>
    <phoneticPr fontId="2"/>
  </si>
  <si>
    <t>友愛</t>
    <rPh sb="0" eb="2">
      <t>ユウアイ</t>
    </rPh>
    <phoneticPr fontId="2"/>
  </si>
  <si>
    <t>あなたは友情を重んじる。友の為に尽力を惜しまないだろう。</t>
    <rPh sb="4" eb="6">
      <t>ユウジョウ</t>
    </rPh>
    <rPh sb="7" eb="8">
      <t>オモ</t>
    </rPh>
    <rPh sb="12" eb="13">
      <t>トモ</t>
    </rPh>
    <rPh sb="14" eb="15">
      <t>タメ</t>
    </rPh>
    <rPh sb="16" eb="18">
      <t>ジンリョク</t>
    </rPh>
    <rPh sb="19" eb="20">
      <t>オ</t>
    </rPh>
    <phoneticPr fontId="2"/>
  </si>
  <si>
    <t>家族愛</t>
    <rPh sb="0" eb="3">
      <t>カゾクアイ</t>
    </rPh>
    <phoneticPr fontId="2"/>
  </si>
  <si>
    <t>あなたは家族を大切にしている。家族を想えば力が湧いてくるだろう。</t>
    <rPh sb="4" eb="6">
      <t>カゾク</t>
    </rPh>
    <rPh sb="7" eb="9">
      <t>タイセツ</t>
    </rPh>
    <rPh sb="15" eb="17">
      <t>カゾク</t>
    </rPh>
    <rPh sb="18" eb="19">
      <t>オモ</t>
    </rPh>
    <rPh sb="21" eb="22">
      <t>チカラ</t>
    </rPh>
    <rPh sb="23" eb="24">
      <t>ワ</t>
    </rPh>
    <phoneticPr fontId="2"/>
  </si>
  <si>
    <t>機械的</t>
  </si>
  <si>
    <t>あなたは自己が薄く、画一的に行動する。生気や感情に乏しいだろう。</t>
    <rPh sb="4" eb="6">
      <t>ジコ</t>
    </rPh>
    <rPh sb="7" eb="8">
      <t>ウス</t>
    </rPh>
    <rPh sb="10" eb="12">
      <t>カクイツ</t>
    </rPh>
    <rPh sb="12" eb="13">
      <t>テキ</t>
    </rPh>
    <rPh sb="14" eb="16">
      <t>コウドウ</t>
    </rPh>
    <rPh sb="19" eb="21">
      <t>セイキ</t>
    </rPh>
    <rPh sb="22" eb="24">
      <t>カンジョウ</t>
    </rPh>
    <rPh sb="25" eb="26">
      <t>トボ</t>
    </rPh>
    <phoneticPr fontId="2"/>
  </si>
  <si>
    <t>執着</t>
    <rPh sb="0" eb="2">
      <t>シュウチャク</t>
    </rPh>
    <phoneticPr fontId="2"/>
  </si>
  <si>
    <t>あなたは特定のものに強く惹かれ、とらわれている。それを失う事を恐れてもいるだろう。</t>
    <rPh sb="4" eb="6">
      <t>トクテイ</t>
    </rPh>
    <rPh sb="10" eb="11">
      <t>ツヨ</t>
    </rPh>
    <rPh sb="12" eb="13">
      <t>ヒ</t>
    </rPh>
    <rPh sb="27" eb="28">
      <t>ウシナ</t>
    </rPh>
    <rPh sb="29" eb="30">
      <t>コト</t>
    </rPh>
    <rPh sb="31" eb="32">
      <t>オソ</t>
    </rPh>
    <phoneticPr fontId="2"/>
  </si>
  <si>
    <t>狂気</t>
    <rPh sb="0" eb="2">
      <t>キョウキ</t>
    </rPh>
    <phoneticPr fontId="2"/>
  </si>
  <si>
    <t>あなたは常軌を逸した精神状態にある。それが異常なのか、あなたの本質なのかはわからない。</t>
    <rPh sb="4" eb="6">
      <t>ジョウキ</t>
    </rPh>
    <rPh sb="7" eb="8">
      <t>イッ</t>
    </rPh>
    <rPh sb="10" eb="14">
      <t>セイシンジョウタイ</t>
    </rPh>
    <rPh sb="21" eb="23">
      <t>イジョウ</t>
    </rPh>
    <rPh sb="31" eb="33">
      <t>ホンシツ</t>
    </rPh>
    <phoneticPr fontId="2"/>
  </si>
  <si>
    <t>常識人</t>
    <rPh sb="0" eb="3">
      <t>ジョウシキジン</t>
    </rPh>
    <phoneticPr fontId="2"/>
  </si>
  <si>
    <t>あなたは自他ともに認める常識人である。この世界では貴重な存在かもしれない。</t>
    <rPh sb="4" eb="6">
      <t>ジタ</t>
    </rPh>
    <rPh sb="9" eb="10">
      <t>ミト</t>
    </rPh>
    <rPh sb="12" eb="15">
      <t>ジョウシキジン</t>
    </rPh>
    <rPh sb="21" eb="23">
      <t>セカイ</t>
    </rPh>
    <rPh sb="25" eb="27">
      <t>キチョウ</t>
    </rPh>
    <rPh sb="28" eb="30">
      <t>ソンザイ</t>
    </rPh>
    <phoneticPr fontId="2"/>
  </si>
  <si>
    <t>好奇心</t>
    <rPh sb="0" eb="3">
      <t>コウキシン</t>
    </rPh>
    <phoneticPr fontId="2"/>
  </si>
  <si>
    <t>あなたは様々な物事に対して強い興味を持つ。知りたいという欲求が常に湧いているだろう。</t>
    <rPh sb="4" eb="6">
      <t>サマザマ</t>
    </rPh>
    <rPh sb="7" eb="9">
      <t>モノゴト</t>
    </rPh>
    <rPh sb="10" eb="11">
      <t>タイ</t>
    </rPh>
    <rPh sb="13" eb="14">
      <t>ツヨ</t>
    </rPh>
    <rPh sb="15" eb="17">
      <t>キョウミ</t>
    </rPh>
    <rPh sb="18" eb="19">
      <t>モ</t>
    </rPh>
    <rPh sb="21" eb="22">
      <t>シ</t>
    </rPh>
    <rPh sb="28" eb="30">
      <t>ヨッキュウ</t>
    </rPh>
    <rPh sb="31" eb="32">
      <t>ツネ</t>
    </rPh>
    <rPh sb="33" eb="34">
      <t>ワ</t>
    </rPh>
    <phoneticPr fontId="2"/>
  </si>
  <si>
    <t>哲学的</t>
    <rPh sb="0" eb="3">
      <t>テツガクテキ</t>
    </rPh>
    <phoneticPr fontId="2"/>
  </si>
  <si>
    <t>あなたは物事の根本的なあり方を思慮する。時に他者の理解を得られない事もあるやもしれない。</t>
    <rPh sb="4" eb="6">
      <t>モノゴト</t>
    </rPh>
    <rPh sb="7" eb="9">
      <t>コンポン</t>
    </rPh>
    <rPh sb="9" eb="10">
      <t>テキ</t>
    </rPh>
    <rPh sb="13" eb="14">
      <t>カタ</t>
    </rPh>
    <rPh sb="15" eb="17">
      <t>シリョ</t>
    </rPh>
    <rPh sb="20" eb="21">
      <t>トキ</t>
    </rPh>
    <rPh sb="22" eb="24">
      <t>タシャ</t>
    </rPh>
    <rPh sb="25" eb="27">
      <t>リカイ</t>
    </rPh>
    <rPh sb="28" eb="29">
      <t>エ</t>
    </rPh>
    <rPh sb="33" eb="34">
      <t>コト</t>
    </rPh>
    <phoneticPr fontId="2"/>
  </si>
  <si>
    <t>●●好き</t>
    <rPh sb="2" eb="3">
      <t>ス</t>
    </rPh>
    <phoneticPr fontId="2"/>
  </si>
  <si>
    <t>あなたはなにかを好んでいる。●●にあたるものは自由に決定し、キャラクターを形成する。</t>
    <rPh sb="8" eb="9">
      <t>コノ</t>
    </rPh>
    <rPh sb="23" eb="25">
      <t>ジユウ</t>
    </rPh>
    <rPh sb="26" eb="28">
      <t>ケッテイ</t>
    </rPh>
    <rPh sb="37" eb="39">
      <t>ケイセイ</t>
    </rPh>
    <phoneticPr fontId="2"/>
  </si>
  <si>
    <t>●●嫌い</t>
    <rPh sb="2" eb="3">
      <t>キラ</t>
    </rPh>
    <phoneticPr fontId="2"/>
  </si>
  <si>
    <t>あなたはなにかを嫌っている。●●にあたるものは自由に決定し、キャラクターを形成する。</t>
    <rPh sb="8" eb="9">
      <t>キラ</t>
    </rPh>
    <phoneticPr fontId="2"/>
  </si>
  <si>
    <t>●●癖</t>
    <rPh sb="2" eb="3">
      <t>ヘキ</t>
    </rPh>
    <phoneticPr fontId="2"/>
  </si>
  <si>
    <t>あなたはなんらかの癖を持つ。●●にあたるものは自由に決定し、キャラクターを形成する。</t>
    <rPh sb="9" eb="10">
      <t>クセ</t>
    </rPh>
    <rPh sb="11" eb="12">
      <t>モ</t>
    </rPh>
    <phoneticPr fontId="2"/>
  </si>
  <si>
    <t>●●恐怖症</t>
    <rPh sb="2" eb="5">
      <t>キョウフショウ</t>
    </rPh>
    <phoneticPr fontId="2"/>
  </si>
  <si>
    <t>あなたはなにかに恐怖心を持つ。●●にあたるものは自由に決定し、キャラクターを形成する。</t>
    <rPh sb="8" eb="11">
      <t>キョウフシン</t>
    </rPh>
    <rPh sb="12" eb="13">
      <t>モ</t>
    </rPh>
    <phoneticPr fontId="2"/>
  </si>
  <si>
    <t>トラウマ</t>
  </si>
  <si>
    <t>あなたはなんらかの心の傷を負っている。それはあなたの行動に影響を与えるだろう。</t>
    <rPh sb="9" eb="10">
      <t>ココロ</t>
    </rPh>
    <rPh sb="11" eb="12">
      <t>キズ</t>
    </rPh>
    <rPh sb="13" eb="14">
      <t>オ</t>
    </rPh>
    <rPh sb="26" eb="28">
      <t>コウドウ</t>
    </rPh>
    <rPh sb="29" eb="31">
      <t>エイキョウ</t>
    </rPh>
    <rPh sb="32" eb="33">
      <t>アタ</t>
    </rPh>
    <phoneticPr fontId="2"/>
  </si>
  <si>
    <t>●●依存</t>
    <rPh sb="2" eb="4">
      <t>イゾン</t>
    </rPh>
    <phoneticPr fontId="2"/>
  </si>
  <si>
    <t>あなたは何かに依存している。●●にあたるものは自由に決定し、キャラクターを形成する。</t>
    <rPh sb="4" eb="5">
      <t>ナニ</t>
    </rPh>
    <rPh sb="7" eb="9">
      <t>イゾン</t>
    </rPh>
    <phoneticPr fontId="2"/>
  </si>
  <si>
    <t>エンターテイナー</t>
  </si>
  <si>
    <t>あなたは人々を楽しませる事に重きを置く。あなたの喜びであり信条なのだろう。</t>
    <rPh sb="4" eb="6">
      <t>ヒトビト</t>
    </rPh>
    <rPh sb="7" eb="8">
      <t>タノ</t>
    </rPh>
    <rPh sb="12" eb="13">
      <t>コト</t>
    </rPh>
    <rPh sb="14" eb="15">
      <t>オモ</t>
    </rPh>
    <rPh sb="17" eb="18">
      <t>オ</t>
    </rPh>
    <rPh sb="24" eb="25">
      <t>ヨロコ</t>
    </rPh>
    <rPh sb="29" eb="31">
      <t>シンジョウ</t>
    </rPh>
    <phoneticPr fontId="2"/>
  </si>
  <si>
    <t>アグレッシブ</t>
  </si>
  <si>
    <t>あなたは物事に対して積極的に行動する。自身が率先する事も多いだろう。</t>
    <rPh sb="4" eb="6">
      <t>モノゴト</t>
    </rPh>
    <rPh sb="7" eb="8">
      <t>タイ</t>
    </rPh>
    <rPh sb="10" eb="13">
      <t>セッキョクテキ</t>
    </rPh>
    <rPh sb="14" eb="16">
      <t>コウドウ</t>
    </rPh>
    <rPh sb="19" eb="21">
      <t>ジシン</t>
    </rPh>
    <rPh sb="22" eb="24">
      <t>ソッセン</t>
    </rPh>
    <rPh sb="26" eb="27">
      <t>コト</t>
    </rPh>
    <rPh sb="28" eb="29">
      <t>オオ</t>
    </rPh>
    <phoneticPr fontId="2"/>
  </si>
  <si>
    <t>ニヒリスト</t>
  </si>
  <si>
    <t>あなたはあらゆる事に否定的である。物事の見方が冷たく醒めているだろう。</t>
    <rPh sb="8" eb="9">
      <t>コト</t>
    </rPh>
    <rPh sb="10" eb="13">
      <t>ヒテイテキ</t>
    </rPh>
    <rPh sb="17" eb="19">
      <t>モノゴト</t>
    </rPh>
    <rPh sb="20" eb="22">
      <t>ミカタ</t>
    </rPh>
    <rPh sb="23" eb="24">
      <t>ツメ</t>
    </rPh>
    <rPh sb="26" eb="27">
      <t>サ</t>
    </rPh>
    <phoneticPr fontId="2"/>
  </si>
  <si>
    <t>フーリガン</t>
  </si>
  <si>
    <t>あなたは暴力を持って問題を解決しようとする。先に手が出る事が多いだろう。</t>
    <rPh sb="4" eb="6">
      <t>ボウリョク</t>
    </rPh>
    <rPh sb="7" eb="8">
      <t>モ</t>
    </rPh>
    <rPh sb="10" eb="12">
      <t>モンダイ</t>
    </rPh>
    <rPh sb="13" eb="15">
      <t>カイケツ</t>
    </rPh>
    <rPh sb="22" eb="23">
      <t>サキ</t>
    </rPh>
    <rPh sb="24" eb="25">
      <t>テ</t>
    </rPh>
    <rPh sb="26" eb="27">
      <t>デ</t>
    </rPh>
    <rPh sb="28" eb="29">
      <t>コト</t>
    </rPh>
    <rPh sb="30" eb="31">
      <t>オオ</t>
    </rPh>
    <phoneticPr fontId="2"/>
  </si>
  <si>
    <t>猜疑的</t>
  </si>
  <si>
    <t>あなたは他者を信用せず、常に疑う。心を開く事は滅多にないだろう。</t>
    <rPh sb="4" eb="6">
      <t>タシャ</t>
    </rPh>
    <rPh sb="7" eb="9">
      <t>シンヨウ</t>
    </rPh>
    <rPh sb="12" eb="13">
      <t>ツネ</t>
    </rPh>
    <rPh sb="14" eb="15">
      <t>ウタガ</t>
    </rPh>
    <rPh sb="17" eb="18">
      <t>ココロ</t>
    </rPh>
    <rPh sb="19" eb="20">
      <t>ヒラ</t>
    </rPh>
    <rPh sb="21" eb="22">
      <t>コト</t>
    </rPh>
    <rPh sb="23" eb="25">
      <t>メッタ</t>
    </rPh>
    <phoneticPr fontId="2"/>
  </si>
  <si>
    <t>狂信</t>
    <rPh sb="0" eb="2">
      <t>キョウシン</t>
    </rPh>
    <phoneticPr fontId="2"/>
  </si>
  <si>
    <t>あなたは何かに心酔し、忠誠を誓っている。それは盲目的やもしれない。</t>
    <rPh sb="4" eb="5">
      <t>ナニ</t>
    </rPh>
    <rPh sb="7" eb="9">
      <t>シンスイ</t>
    </rPh>
    <rPh sb="11" eb="13">
      <t>チュウセイ</t>
    </rPh>
    <rPh sb="14" eb="15">
      <t>チカ</t>
    </rPh>
    <rPh sb="23" eb="26">
      <t>モウモクテキ</t>
    </rPh>
    <phoneticPr fontId="2"/>
  </si>
  <si>
    <t>▼背景テーブル</t>
    <rPh sb="1" eb="3">
      <t>ハイケイ</t>
    </rPh>
    <phoneticPr fontId="3"/>
  </si>
  <si>
    <t>一般人</t>
    <rPh sb="0" eb="3">
      <t>イッパンジン</t>
    </rPh>
    <phoneticPr fontId="2"/>
  </si>
  <si>
    <t>あなたは一般人である。力を持ちつつ社会に溶け込めているのは周りに恵まれているのかもしれない。</t>
    <rPh sb="4" eb="7">
      <t>イッパンジン</t>
    </rPh>
    <rPh sb="11" eb="12">
      <t>チカラ</t>
    </rPh>
    <rPh sb="13" eb="14">
      <t>モ</t>
    </rPh>
    <rPh sb="17" eb="19">
      <t>シャカイ</t>
    </rPh>
    <rPh sb="20" eb="21">
      <t>ト</t>
    </rPh>
    <rPh sb="22" eb="23">
      <t>コ</t>
    </rPh>
    <rPh sb="29" eb="30">
      <t>マワ</t>
    </rPh>
    <rPh sb="32" eb="33">
      <t>メグ</t>
    </rPh>
    <phoneticPr fontId="2"/>
  </si>
  <si>
    <t>実験体</t>
    <rPh sb="0" eb="3">
      <t>ジッケンタイ</t>
    </rPh>
    <phoneticPr fontId="2"/>
  </si>
  <si>
    <t>あたなたはかつての実験の産物である。その成果を体現し、振るうかどうかはあなた次第である。</t>
    <rPh sb="9" eb="11">
      <t>ジッケン</t>
    </rPh>
    <rPh sb="12" eb="14">
      <t>サンブツ</t>
    </rPh>
    <rPh sb="20" eb="22">
      <t>セイカ</t>
    </rPh>
    <rPh sb="23" eb="25">
      <t>タイゲン</t>
    </rPh>
    <rPh sb="27" eb="28">
      <t>フ</t>
    </rPh>
    <rPh sb="38" eb="40">
      <t>シダイ</t>
    </rPh>
    <phoneticPr fontId="2"/>
  </si>
  <si>
    <t>失敗作</t>
    <rPh sb="0" eb="3">
      <t>シッパイサク</t>
    </rPh>
    <phoneticPr fontId="2"/>
  </si>
  <si>
    <t>あなたはなにかで生み出された結果の失敗作である。だとしてもあなたは今、生を掴みとっているのだ。</t>
    <rPh sb="8" eb="9">
      <t>ウ</t>
    </rPh>
    <rPh sb="10" eb="11">
      <t>ダ</t>
    </rPh>
    <rPh sb="14" eb="16">
      <t>ケッカ</t>
    </rPh>
    <rPh sb="17" eb="19">
      <t>シッパイ</t>
    </rPh>
    <rPh sb="19" eb="20">
      <t>サク</t>
    </rPh>
    <rPh sb="33" eb="34">
      <t>イマ</t>
    </rPh>
    <rPh sb="35" eb="36">
      <t>セイ</t>
    </rPh>
    <rPh sb="37" eb="38">
      <t>ツカ</t>
    </rPh>
    <phoneticPr fontId="2"/>
  </si>
  <si>
    <t>病弱</t>
    <rPh sb="0" eb="2">
      <t>ビョウジャク</t>
    </rPh>
    <phoneticPr fontId="2"/>
  </si>
  <si>
    <t>あなたは病弱である。テイカーとしての才を持つが、その身体は儚く脆いだろう。</t>
    <rPh sb="4" eb="6">
      <t>ビョウジャク</t>
    </rPh>
    <rPh sb="18" eb="19">
      <t>サイ</t>
    </rPh>
    <rPh sb="20" eb="21">
      <t>モ</t>
    </rPh>
    <rPh sb="26" eb="28">
      <t>カラダ</t>
    </rPh>
    <rPh sb="29" eb="30">
      <t>ハカナ</t>
    </rPh>
    <rPh sb="31" eb="32">
      <t>モロ</t>
    </rPh>
    <phoneticPr fontId="2"/>
  </si>
  <si>
    <t>短命</t>
    <rPh sb="0" eb="2">
      <t>タンメイ</t>
    </rPh>
    <phoneticPr fontId="2"/>
  </si>
  <si>
    <t>あなたはなんらかの理由で短命である。受け入れるか抗うかはあなたの自由である。</t>
    <rPh sb="9" eb="11">
      <t>リユウ</t>
    </rPh>
    <rPh sb="12" eb="14">
      <t>タンメイ</t>
    </rPh>
    <rPh sb="18" eb="19">
      <t>ウ</t>
    </rPh>
    <rPh sb="20" eb="21">
      <t>イ</t>
    </rPh>
    <rPh sb="24" eb="25">
      <t>アラガ</t>
    </rPh>
    <rPh sb="32" eb="34">
      <t>ジユウ</t>
    </rPh>
    <phoneticPr fontId="2"/>
  </si>
  <si>
    <t>被害者</t>
    <rPh sb="0" eb="3">
      <t>ヒガイシャ</t>
    </rPh>
    <phoneticPr fontId="2"/>
  </si>
  <si>
    <t>あなたはかつてなにかに巻き込まれた。自分が望んだものではないのは確かであろう。</t>
    <rPh sb="11" eb="12">
      <t>マ</t>
    </rPh>
    <rPh sb="13" eb="14">
      <t>コ</t>
    </rPh>
    <rPh sb="18" eb="20">
      <t>ジブン</t>
    </rPh>
    <rPh sb="21" eb="22">
      <t>ノゾ</t>
    </rPh>
    <rPh sb="32" eb="33">
      <t>タシ</t>
    </rPh>
    <phoneticPr fontId="2"/>
  </si>
  <si>
    <t>裏切り</t>
    <rPh sb="0" eb="2">
      <t>ウラギ</t>
    </rPh>
    <phoneticPr fontId="2"/>
  </si>
  <si>
    <t>あなたはかつてなにかを裏切ったか、もしくは裏切られた。その結果が今のあなたである。</t>
    <rPh sb="11" eb="13">
      <t>ウラギ</t>
    </rPh>
    <rPh sb="21" eb="23">
      <t>ウラギ</t>
    </rPh>
    <rPh sb="29" eb="31">
      <t>ケッカ</t>
    </rPh>
    <rPh sb="32" eb="33">
      <t>イマ</t>
    </rPh>
    <phoneticPr fontId="2"/>
  </si>
  <si>
    <t>呪われた身</t>
    <rPh sb="0" eb="1">
      <t>ノロ</t>
    </rPh>
    <rPh sb="4" eb="5">
      <t>ミ</t>
    </rPh>
    <phoneticPr fontId="2"/>
  </si>
  <si>
    <t>あなたはなんらかの呪いを受けている。少なくとも一般的にそれは好ましい事ではないだろう。</t>
    <rPh sb="9" eb="10">
      <t>ノロ</t>
    </rPh>
    <rPh sb="12" eb="13">
      <t>ウ</t>
    </rPh>
    <rPh sb="18" eb="19">
      <t>スク</t>
    </rPh>
    <rPh sb="23" eb="26">
      <t>イッパンテキ</t>
    </rPh>
    <rPh sb="30" eb="31">
      <t>コノ</t>
    </rPh>
    <rPh sb="34" eb="35">
      <t>コト</t>
    </rPh>
    <phoneticPr fontId="2"/>
  </si>
  <si>
    <t>大罪</t>
    <rPh sb="0" eb="2">
      <t>タイザイ</t>
    </rPh>
    <phoneticPr fontId="2"/>
  </si>
  <si>
    <t>あなたはかつて大きな罪を犯した。自身でどう思おうが、他者からすればそれは罪に変わりはない。</t>
    <rPh sb="7" eb="8">
      <t>オオ</t>
    </rPh>
    <rPh sb="10" eb="11">
      <t>ツミ</t>
    </rPh>
    <rPh sb="12" eb="13">
      <t>オカ</t>
    </rPh>
    <rPh sb="16" eb="18">
      <t>ジシン</t>
    </rPh>
    <rPh sb="21" eb="22">
      <t>オモ</t>
    </rPh>
    <rPh sb="26" eb="28">
      <t>タシャ</t>
    </rPh>
    <rPh sb="36" eb="37">
      <t>ツミ</t>
    </rPh>
    <rPh sb="38" eb="39">
      <t>カ</t>
    </rPh>
    <phoneticPr fontId="2"/>
  </si>
  <si>
    <t>贖罪</t>
    <rPh sb="0" eb="2">
      <t>ショクザイ</t>
    </rPh>
    <phoneticPr fontId="2"/>
  </si>
  <si>
    <t>あなたはかつての罪を償おうとしている。ある種、罪の意識があなたの原動力やもしれない。</t>
    <rPh sb="8" eb="9">
      <t>ツミ</t>
    </rPh>
    <rPh sb="10" eb="11">
      <t>ツグナ</t>
    </rPh>
    <rPh sb="21" eb="22">
      <t>シュ</t>
    </rPh>
    <rPh sb="23" eb="24">
      <t>ツミ</t>
    </rPh>
    <rPh sb="25" eb="27">
      <t>イシキ</t>
    </rPh>
    <rPh sb="32" eb="35">
      <t>ゲンドウリョク</t>
    </rPh>
    <phoneticPr fontId="2"/>
  </si>
  <si>
    <t>因縁</t>
    <rPh sb="0" eb="2">
      <t>インネン</t>
    </rPh>
    <phoneticPr fontId="2"/>
  </si>
  <si>
    <t>あなたはなんらかの因縁の相手を持つ。どのような感情であれ、それに執着しているであろう。</t>
    <rPh sb="9" eb="11">
      <t>インネン</t>
    </rPh>
    <rPh sb="12" eb="14">
      <t>アイテ</t>
    </rPh>
    <rPh sb="15" eb="16">
      <t>モ</t>
    </rPh>
    <rPh sb="23" eb="25">
      <t>カンジョウ</t>
    </rPh>
    <rPh sb="32" eb="34">
      <t>シュウチャク</t>
    </rPh>
    <phoneticPr fontId="2"/>
  </si>
  <si>
    <t>復讐者</t>
    <rPh sb="0" eb="2">
      <t>フクシュウ</t>
    </rPh>
    <rPh sb="2" eb="3">
      <t>シャ</t>
    </rPh>
    <phoneticPr fontId="2"/>
  </si>
  <si>
    <t>あなたは復讐者である。許せぬ相手がおり、その想いは未だ風化していない。</t>
    <rPh sb="4" eb="7">
      <t>フクシュウシャ</t>
    </rPh>
    <rPh sb="11" eb="12">
      <t>ユル</t>
    </rPh>
    <rPh sb="14" eb="16">
      <t>アイテ</t>
    </rPh>
    <rPh sb="22" eb="23">
      <t>オモ</t>
    </rPh>
    <rPh sb="25" eb="26">
      <t>イマ</t>
    </rPh>
    <rPh sb="27" eb="29">
      <t>フウカ</t>
    </rPh>
    <phoneticPr fontId="2"/>
  </si>
  <si>
    <t>探求</t>
    <rPh sb="0" eb="2">
      <t>タンキュウ</t>
    </rPh>
    <phoneticPr fontId="2"/>
  </si>
  <si>
    <t>あなたはなにかを探求してきた者である。突き詰め、追い求めるそれは、あなたの生き甲斐である。</t>
    <rPh sb="8" eb="10">
      <t>タンキュウ</t>
    </rPh>
    <rPh sb="14" eb="15">
      <t>モノ</t>
    </rPh>
    <rPh sb="19" eb="20">
      <t>ツ</t>
    </rPh>
    <rPh sb="21" eb="22">
      <t>ツ</t>
    </rPh>
    <rPh sb="24" eb="25">
      <t>オ</t>
    </rPh>
    <rPh sb="26" eb="27">
      <t>モト</t>
    </rPh>
    <rPh sb="37" eb="38">
      <t>イ</t>
    </rPh>
    <rPh sb="39" eb="41">
      <t>ガイ</t>
    </rPh>
    <phoneticPr fontId="2"/>
  </si>
  <si>
    <t>趣味人</t>
    <rPh sb="0" eb="3">
      <t>シュミジン</t>
    </rPh>
    <phoneticPr fontId="2"/>
  </si>
  <si>
    <t>あなたは趣味に生きてきた者である。それはあなたの人生の一部であり、譲れないものだ。</t>
    <rPh sb="4" eb="6">
      <t>シュミ</t>
    </rPh>
    <rPh sb="7" eb="8">
      <t>イ</t>
    </rPh>
    <rPh sb="12" eb="13">
      <t>モノ</t>
    </rPh>
    <rPh sb="24" eb="26">
      <t>ジンセイ</t>
    </rPh>
    <rPh sb="27" eb="29">
      <t>イチブ</t>
    </rPh>
    <rPh sb="33" eb="34">
      <t>ユズ</t>
    </rPh>
    <phoneticPr fontId="2"/>
  </si>
  <si>
    <t>歴戦</t>
  </si>
  <si>
    <t>あなたは歴戦の猛者である。戦いに秀で、我々が知らないような戦場を知っているやもしれない。</t>
    <rPh sb="4" eb="6">
      <t>レキセン</t>
    </rPh>
    <rPh sb="7" eb="9">
      <t>モサ</t>
    </rPh>
    <rPh sb="13" eb="14">
      <t>タタカ</t>
    </rPh>
    <rPh sb="16" eb="17">
      <t>ヒイ</t>
    </rPh>
    <rPh sb="19" eb="21">
      <t>ワレワレ</t>
    </rPh>
    <rPh sb="22" eb="23">
      <t>シ</t>
    </rPh>
    <rPh sb="29" eb="31">
      <t>センジョウ</t>
    </rPh>
    <rPh sb="32" eb="33">
      <t>シ</t>
    </rPh>
    <phoneticPr fontId="2"/>
  </si>
  <si>
    <t>主従</t>
    <rPh sb="0" eb="2">
      <t>シュジュウ</t>
    </rPh>
    <phoneticPr fontId="2"/>
  </si>
  <si>
    <t>あなたは主を持つ、もしくは主自身である。どのような経緯にせよ、その関係は結ばれたのだ。</t>
    <rPh sb="4" eb="5">
      <t>アルジ</t>
    </rPh>
    <rPh sb="6" eb="7">
      <t>モ</t>
    </rPh>
    <rPh sb="13" eb="14">
      <t>アルジ</t>
    </rPh>
    <rPh sb="14" eb="16">
      <t>ジシン</t>
    </rPh>
    <rPh sb="25" eb="27">
      <t>ケイイ</t>
    </rPh>
    <rPh sb="33" eb="35">
      <t>カンケイ</t>
    </rPh>
    <rPh sb="36" eb="37">
      <t>ムス</t>
    </rPh>
    <phoneticPr fontId="2"/>
  </si>
  <si>
    <t>束縛</t>
    <rPh sb="0" eb="2">
      <t>ソクバク</t>
    </rPh>
    <phoneticPr fontId="2"/>
  </si>
  <si>
    <t>あなたはなにかに縛られている。それは契約か、はたまた別のなにかか。とくかく自由ではないようだ。</t>
    <rPh sb="8" eb="9">
      <t>シバ</t>
    </rPh>
    <rPh sb="18" eb="20">
      <t>ケイヤク</t>
    </rPh>
    <rPh sb="26" eb="27">
      <t>ベツ</t>
    </rPh>
    <rPh sb="37" eb="39">
      <t>ジユウ</t>
    </rPh>
    <phoneticPr fontId="2"/>
  </si>
  <si>
    <t>仕事人</t>
    <rPh sb="0" eb="2">
      <t>シゴト</t>
    </rPh>
    <rPh sb="2" eb="3">
      <t>ニン</t>
    </rPh>
    <phoneticPr fontId="2"/>
  </si>
  <si>
    <t>あなたは仕事が第一である。生き甲斐であり、その仕事が重要なものだと思っているだろう。</t>
    <rPh sb="4" eb="6">
      <t>シゴト</t>
    </rPh>
    <rPh sb="7" eb="9">
      <t>ダイイチ</t>
    </rPh>
    <rPh sb="13" eb="14">
      <t>イ</t>
    </rPh>
    <rPh sb="15" eb="17">
      <t>ガイ</t>
    </rPh>
    <rPh sb="23" eb="25">
      <t>シゴト</t>
    </rPh>
    <rPh sb="26" eb="28">
      <t>ジュウヨウ</t>
    </rPh>
    <rPh sb="33" eb="34">
      <t>オモ</t>
    </rPh>
    <phoneticPr fontId="2"/>
  </si>
  <si>
    <t>ヒーロー</t>
  </si>
  <si>
    <t>あなたは弱きを助け、強きを挫くヒーローである。少なくとも自分が思う人助けをしてきたのだ。</t>
    <rPh sb="4" eb="5">
      <t>ヨワ</t>
    </rPh>
    <rPh sb="7" eb="8">
      <t>タス</t>
    </rPh>
    <rPh sb="10" eb="11">
      <t>ツヨ</t>
    </rPh>
    <rPh sb="13" eb="14">
      <t>クジ</t>
    </rPh>
    <rPh sb="23" eb="24">
      <t>スク</t>
    </rPh>
    <rPh sb="28" eb="30">
      <t>ジブン</t>
    </rPh>
    <rPh sb="31" eb="32">
      <t>オモ</t>
    </rPh>
    <rPh sb="33" eb="35">
      <t>ヒトダス</t>
    </rPh>
    <phoneticPr fontId="2"/>
  </si>
  <si>
    <t>ダークヒーロー</t>
  </si>
  <si>
    <t>あたはは手段を問わず悪を裁いてきた。違法だろうが行き過ぎだろうが、それがあなたの正義だ。</t>
    <rPh sb="4" eb="6">
      <t>シュダン</t>
    </rPh>
    <rPh sb="7" eb="8">
      <t>ト</t>
    </rPh>
    <rPh sb="10" eb="11">
      <t>アク</t>
    </rPh>
    <rPh sb="12" eb="13">
      <t>サバ</t>
    </rPh>
    <rPh sb="18" eb="20">
      <t>イホウ</t>
    </rPh>
    <rPh sb="24" eb="25">
      <t>イ</t>
    </rPh>
    <rPh sb="26" eb="27">
      <t>ス</t>
    </rPh>
    <rPh sb="40" eb="42">
      <t>セイギ</t>
    </rPh>
    <phoneticPr fontId="2"/>
  </si>
  <si>
    <t>闇の住人</t>
    <rPh sb="0" eb="1">
      <t>ヤミ</t>
    </rPh>
    <rPh sb="2" eb="4">
      <t>ジュウニン</t>
    </rPh>
    <phoneticPr fontId="2"/>
  </si>
  <si>
    <t>あなたは闇の世界に身を置く者である。混沌とした世でこそ、あなたの人脈が活かせるやもしれない。</t>
    <rPh sb="4" eb="5">
      <t>ヤミ</t>
    </rPh>
    <rPh sb="6" eb="8">
      <t>セカイ</t>
    </rPh>
    <rPh sb="9" eb="10">
      <t>ミ</t>
    </rPh>
    <rPh sb="11" eb="12">
      <t>オ</t>
    </rPh>
    <rPh sb="13" eb="14">
      <t>モノ</t>
    </rPh>
    <rPh sb="18" eb="20">
      <t>コントン</t>
    </rPh>
    <rPh sb="23" eb="24">
      <t>ヨ</t>
    </rPh>
    <rPh sb="32" eb="34">
      <t>ジンミャク</t>
    </rPh>
    <rPh sb="35" eb="36">
      <t>イ</t>
    </rPh>
    <phoneticPr fontId="2"/>
  </si>
  <si>
    <t>黒歴史</t>
    <rPh sb="0" eb="3">
      <t>クロレキシ</t>
    </rPh>
    <phoneticPr fontId="2"/>
  </si>
  <si>
    <t>あなたはかつてなにかをやらかしている。忘れたく、消したい過去だ。だがそれは消えないのである。</t>
    <rPh sb="19" eb="20">
      <t>ワス</t>
    </rPh>
    <rPh sb="24" eb="25">
      <t>ケ</t>
    </rPh>
    <rPh sb="28" eb="30">
      <t>カコ</t>
    </rPh>
    <rPh sb="37" eb="38">
      <t>キ</t>
    </rPh>
    <phoneticPr fontId="2"/>
  </si>
  <si>
    <t>血族</t>
    <rPh sb="0" eb="2">
      <t>ケツゾク</t>
    </rPh>
    <phoneticPr fontId="2"/>
  </si>
  <si>
    <t>あなたはなんらかの一族である。その血統は希少で、秘中のなにかを継いでいる場合もあるだろう。</t>
    <rPh sb="9" eb="11">
      <t>イチゾク</t>
    </rPh>
    <rPh sb="17" eb="19">
      <t>ケットウ</t>
    </rPh>
    <rPh sb="20" eb="22">
      <t>キショウ</t>
    </rPh>
    <rPh sb="24" eb="26">
      <t>ヒチュウ</t>
    </rPh>
    <rPh sb="31" eb="32">
      <t>ツ</t>
    </rPh>
    <rPh sb="36" eb="38">
      <t>バアイ</t>
    </rPh>
    <phoneticPr fontId="2"/>
  </si>
  <si>
    <t>達人</t>
    <rPh sb="0" eb="2">
      <t>タツジン</t>
    </rPh>
    <phoneticPr fontId="2"/>
  </si>
  <si>
    <t>あなたはなんらかの達人である。磨き上げたその力は、テイカーの力とはなんら関係がない。</t>
    <rPh sb="9" eb="11">
      <t>タツジン</t>
    </rPh>
    <rPh sb="15" eb="16">
      <t>ミガ</t>
    </rPh>
    <rPh sb="17" eb="18">
      <t>ア</t>
    </rPh>
    <rPh sb="22" eb="23">
      <t>チカラ</t>
    </rPh>
    <rPh sb="30" eb="31">
      <t>チカラ</t>
    </rPh>
    <rPh sb="36" eb="38">
      <t>カンケイ</t>
    </rPh>
    <phoneticPr fontId="2"/>
  </si>
  <si>
    <t>造られた者</t>
    <rPh sb="0" eb="1">
      <t>ツク</t>
    </rPh>
    <rPh sb="4" eb="5">
      <t>モノ</t>
    </rPh>
    <phoneticPr fontId="2"/>
  </si>
  <si>
    <t>あなたは造られた者である。自然に生まれた者ではなく、なんからの手が加えられているのだ。</t>
    <rPh sb="4" eb="5">
      <t>ツク</t>
    </rPh>
    <rPh sb="8" eb="9">
      <t>モノ</t>
    </rPh>
    <rPh sb="13" eb="15">
      <t>シゼン</t>
    </rPh>
    <rPh sb="16" eb="17">
      <t>ウ</t>
    </rPh>
    <rPh sb="20" eb="21">
      <t>モノ</t>
    </rPh>
    <rPh sb="31" eb="32">
      <t>テ</t>
    </rPh>
    <rPh sb="33" eb="34">
      <t>クワ</t>
    </rPh>
    <phoneticPr fontId="2"/>
  </si>
  <si>
    <t>迷い人</t>
    <rPh sb="0" eb="1">
      <t>マヨ</t>
    </rPh>
    <rPh sb="2" eb="3">
      <t>ビト</t>
    </rPh>
    <phoneticPr fontId="2"/>
  </si>
  <si>
    <t>あなたは異界、もしくは別の星からの迷い人である。なにかの理由で元いた世界に帰れなくなっている。</t>
    <rPh sb="4" eb="6">
      <t>イカイ</t>
    </rPh>
    <rPh sb="11" eb="12">
      <t>ベツ</t>
    </rPh>
    <rPh sb="13" eb="14">
      <t>ホシ</t>
    </rPh>
    <rPh sb="17" eb="18">
      <t>マヨ</t>
    </rPh>
    <rPh sb="19" eb="20">
      <t>ビト</t>
    </rPh>
    <rPh sb="28" eb="30">
      <t>リユウ</t>
    </rPh>
    <rPh sb="31" eb="32">
      <t>モト</t>
    </rPh>
    <rPh sb="34" eb="36">
      <t>セカイ</t>
    </rPh>
    <rPh sb="37" eb="38">
      <t>カエ</t>
    </rPh>
    <phoneticPr fontId="2"/>
  </si>
  <si>
    <t>探し人</t>
    <rPh sb="0" eb="1">
      <t>サガ</t>
    </rPh>
    <rPh sb="2" eb="3">
      <t>ビト</t>
    </rPh>
    <phoneticPr fontId="2"/>
  </si>
  <si>
    <t>あなたは誰かを探している。生き分かれたのか、それとも別の理由か。あなたにとって重要な人だろう。</t>
    <rPh sb="4" eb="5">
      <t>ダレ</t>
    </rPh>
    <rPh sb="7" eb="8">
      <t>サガ</t>
    </rPh>
    <rPh sb="13" eb="14">
      <t>イ</t>
    </rPh>
    <rPh sb="15" eb="16">
      <t>ワ</t>
    </rPh>
    <rPh sb="26" eb="27">
      <t>ベツ</t>
    </rPh>
    <rPh sb="28" eb="30">
      <t>リユウ</t>
    </rPh>
    <rPh sb="39" eb="41">
      <t>ジュウヨウ</t>
    </rPh>
    <rPh sb="42" eb="43">
      <t>ヒト</t>
    </rPh>
    <phoneticPr fontId="2"/>
  </si>
  <si>
    <t>生き残り</t>
    <rPh sb="0" eb="1">
      <t>イ</t>
    </rPh>
    <rPh sb="2" eb="3">
      <t>ノコ</t>
    </rPh>
    <phoneticPr fontId="2"/>
  </si>
  <si>
    <t>あなたはなんらかの事象から生き残ったひとりである。凄惨ななにかであったのは間違いない。</t>
    <rPh sb="9" eb="11">
      <t>ジショウ</t>
    </rPh>
    <rPh sb="13" eb="14">
      <t>イ</t>
    </rPh>
    <rPh sb="15" eb="16">
      <t>ノコ</t>
    </rPh>
    <rPh sb="25" eb="27">
      <t>セイサン</t>
    </rPh>
    <rPh sb="37" eb="39">
      <t>マチガ</t>
    </rPh>
    <phoneticPr fontId="2"/>
  </si>
  <si>
    <t>記憶喪失</t>
    <rPh sb="0" eb="4">
      <t>キオクソウシツ</t>
    </rPh>
    <phoneticPr fontId="2"/>
  </si>
  <si>
    <t>あなたはかつての記憶を失っている。その上でどう生きるのか。かつての自分を追うかは自由である。</t>
    <rPh sb="8" eb="10">
      <t>キオク</t>
    </rPh>
    <rPh sb="11" eb="12">
      <t>ウシナ</t>
    </rPh>
    <rPh sb="19" eb="20">
      <t>ウエ</t>
    </rPh>
    <rPh sb="23" eb="24">
      <t>イ</t>
    </rPh>
    <rPh sb="33" eb="35">
      <t>ジブン</t>
    </rPh>
    <rPh sb="36" eb="37">
      <t>オ</t>
    </rPh>
    <rPh sb="40" eb="42">
      <t>ジユウ</t>
    </rPh>
    <phoneticPr fontId="2"/>
  </si>
  <si>
    <t>選ばれし者</t>
    <rPh sb="0" eb="1">
      <t>エラ</t>
    </rPh>
    <rPh sb="4" eb="5">
      <t>モノ</t>
    </rPh>
    <phoneticPr fontId="2"/>
  </si>
  <si>
    <t>あなたはなにかに選ばれた者である。それはなんらかの事をあなたを通して成し遂げたいのだ。</t>
    <rPh sb="8" eb="9">
      <t>エラ</t>
    </rPh>
    <rPh sb="12" eb="13">
      <t>モノ</t>
    </rPh>
    <rPh sb="25" eb="26">
      <t>コト</t>
    </rPh>
    <rPh sb="31" eb="32">
      <t>トオ</t>
    </rPh>
    <rPh sb="34" eb="35">
      <t>ナ</t>
    </rPh>
    <rPh sb="36" eb="37">
      <t>ト</t>
    </rPh>
    <phoneticPr fontId="2"/>
  </si>
  <si>
    <t>高貴</t>
    <rPh sb="0" eb="2">
      <t>コウキ</t>
    </rPh>
    <phoneticPr fontId="2"/>
  </si>
  <si>
    <t>あなたは高貴な者である。この世界でか、それとも異世界での事なのか、それは自由である。</t>
    <rPh sb="4" eb="6">
      <t>コウキ</t>
    </rPh>
    <rPh sb="7" eb="8">
      <t>モノ</t>
    </rPh>
    <rPh sb="14" eb="16">
      <t>セカイ</t>
    </rPh>
    <rPh sb="23" eb="26">
      <t>イセカイ</t>
    </rPh>
    <rPh sb="28" eb="29">
      <t>コト</t>
    </rPh>
    <rPh sb="36" eb="38">
      <t>ジユウ</t>
    </rPh>
    <phoneticPr fontId="2"/>
  </si>
  <si>
    <t>貧乏</t>
    <rPh sb="0" eb="2">
      <t>ビンボウ</t>
    </rPh>
    <phoneticPr fontId="2"/>
  </si>
  <si>
    <t>あなたは貧乏である。それ故に、あなたはその力を振るうか選択する必要があるのだろう。</t>
    <rPh sb="4" eb="6">
      <t>ビンボウ</t>
    </rPh>
    <rPh sb="12" eb="13">
      <t>ユエ</t>
    </rPh>
    <rPh sb="21" eb="22">
      <t>チカラ</t>
    </rPh>
    <rPh sb="23" eb="24">
      <t>フ</t>
    </rPh>
    <rPh sb="27" eb="29">
      <t>センタク</t>
    </rPh>
    <rPh sb="31" eb="33">
      <t>ヒツヨウ</t>
    </rPh>
    <phoneticPr fontId="2"/>
  </si>
  <si>
    <t>名声</t>
    <rPh sb="0" eb="2">
      <t>メイセイ</t>
    </rPh>
    <phoneticPr fontId="2"/>
  </si>
  <si>
    <t>あなたはなにかで有名である。少なくとも、あなたという人物の評判は良いものだろう。</t>
    <rPh sb="8" eb="10">
      <t>ユウメイ</t>
    </rPh>
    <rPh sb="14" eb="15">
      <t>スク</t>
    </rPh>
    <rPh sb="26" eb="28">
      <t>ジンブツ</t>
    </rPh>
    <rPh sb="29" eb="31">
      <t>ヒョウバン</t>
    </rPh>
    <rPh sb="32" eb="33">
      <t>イ</t>
    </rPh>
    <phoneticPr fontId="2"/>
  </si>
  <si>
    <t>悪名</t>
    <rPh sb="0" eb="2">
      <t>アクミョウ</t>
    </rPh>
    <phoneticPr fontId="2"/>
  </si>
  <si>
    <t>あなたは悪名が流れている。どのような経緯かはさておき、人にとって良い印象ではないだろう。</t>
    <rPh sb="4" eb="6">
      <t>アクミョウ</t>
    </rPh>
    <rPh sb="7" eb="8">
      <t>ナガ</t>
    </rPh>
    <rPh sb="18" eb="20">
      <t>ケイイ</t>
    </rPh>
    <rPh sb="27" eb="28">
      <t>ヒト</t>
    </rPh>
    <rPh sb="32" eb="33">
      <t>ヨ</t>
    </rPh>
    <rPh sb="34" eb="36">
      <t>インショウ</t>
    </rPh>
    <phoneticPr fontId="2"/>
  </si>
  <si>
    <t>ルーキー</t>
  </si>
  <si>
    <t>あなたはなんらかの新人である。新鮮な気持ちと未来があるだろう。ここからの活躍に期待する。</t>
    <rPh sb="9" eb="11">
      <t>シンジン</t>
    </rPh>
    <rPh sb="15" eb="17">
      <t>シンセン</t>
    </rPh>
    <rPh sb="18" eb="20">
      <t>キモ</t>
    </rPh>
    <rPh sb="22" eb="24">
      <t>ミライ</t>
    </rPh>
    <rPh sb="36" eb="38">
      <t>カツヤク</t>
    </rPh>
    <rPh sb="39" eb="41">
      <t>キタイ</t>
    </rPh>
    <phoneticPr fontId="2"/>
  </si>
  <si>
    <t>覚醒者</t>
    <rPh sb="0" eb="3">
      <t>カクセイシャ</t>
    </rPh>
    <phoneticPr fontId="2"/>
  </si>
  <si>
    <t>あなたはかつて能力を持たない者だった。なにかのきっかけで力に目覚め、翻弄されているだろう。</t>
    <rPh sb="7" eb="9">
      <t>ノウリョク</t>
    </rPh>
    <rPh sb="10" eb="11">
      <t>モ</t>
    </rPh>
    <rPh sb="14" eb="15">
      <t>モノ</t>
    </rPh>
    <rPh sb="28" eb="29">
      <t>チカラ</t>
    </rPh>
    <rPh sb="30" eb="32">
      <t>メザ</t>
    </rPh>
    <rPh sb="34" eb="36">
      <t>ホンロウ</t>
    </rPh>
    <phoneticPr fontId="2"/>
  </si>
  <si>
    <t>手入力</t>
    <rPh sb="0" eb="3">
      <t>テニュウリョク</t>
    </rPh>
    <phoneticPr fontId="3"/>
  </si>
  <si>
    <t>数値入力</t>
    <rPh sb="0" eb="2">
      <t>スウチ</t>
    </rPh>
    <rPh sb="2" eb="4">
      <t>ニュウリョク</t>
    </rPh>
    <phoneticPr fontId="3"/>
  </si>
  <si>
    <t>リスト選択</t>
    <rPh sb="3" eb="5">
      <t>センタク</t>
    </rPh>
    <phoneticPr fontId="3"/>
  </si>
  <si>
    <t>自動反映</t>
    <rPh sb="0" eb="2">
      <t>ジドウ</t>
    </rPh>
    <rPh sb="2" eb="4">
      <t>ハンエイ</t>
    </rPh>
    <phoneticPr fontId="3"/>
  </si>
  <si>
    <t>No.01</t>
    <phoneticPr fontId="3"/>
  </si>
  <si>
    <t>No.02</t>
  </si>
  <si>
    <t>No.03</t>
  </si>
  <si>
    <t>No.04</t>
  </si>
  <si>
    <t>No.05</t>
  </si>
  <si>
    <t>No.06</t>
  </si>
  <si>
    <t>No.07</t>
  </si>
  <si>
    <t>No.08</t>
  </si>
  <si>
    <t>No.09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</si>
  <si>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</si>
  <si>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</si>
  <si>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</si>
  <si>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</si>
  <si>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</si>
  <si>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</si>
  <si>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</si>
  <si>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</si>
  <si>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</si>
  <si>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</si>
  <si>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</si>
  <si>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</si>
  <si>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</si>
  <si>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</si>
  <si>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</si>
  <si>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</si>
  <si>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</si>
  <si>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</si>
  <si>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</si>
  <si>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</si>
  <si>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</si>
  <si>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</si>
  <si>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</si>
  <si>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</si>
  <si>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</si>
  <si>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</si>
  <si>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</si>
  <si>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</si>
  <si>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</si>
  <si>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</si>
  <si>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</si>
  <si>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</si>
  <si>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</si>
  <si>
    <t>No.43</t>
  </si>
  <si>
    <t>No.44</t>
  </si>
  <si>
    <t>No.45</t>
  </si>
  <si>
    <t>No.46</t>
  </si>
  <si>
    <t>No.47</t>
  </si>
  <si>
    <t>No.48</t>
  </si>
  <si>
    <t>No.49</t>
  </si>
  <si>
    <t>No.50</t>
  </si>
  <si>
    <t>No.51</t>
  </si>
  <si>
    <t>No.52</t>
  </si>
  <si>
    <t>No.53</t>
  </si>
  <si>
    <t>No.54</t>
  </si>
  <si>
    <t>No.55</t>
  </si>
  <si>
    <t>No.56</t>
  </si>
  <si>
    <t>No.57</t>
  </si>
  <si>
    <t>No.58</t>
  </si>
  <si>
    <t>No.59</t>
  </si>
  <si>
    <t>No.60</t>
  </si>
  <si>
    <t>No.61</t>
  </si>
  <si>
    <t>No.62</t>
  </si>
  <si>
    <t>No.63</t>
  </si>
  <si>
    <t>No.64</t>
  </si>
  <si>
    <t>No.65</t>
  </si>
  <si>
    <t>No.66</t>
  </si>
  <si>
    <t>No.67</t>
  </si>
  <si>
    <t>No.68</t>
  </si>
  <si>
    <t>No.69</t>
  </si>
  <si>
    <t>No.70</t>
  </si>
  <si>
    <t>No.71</t>
  </si>
  <si>
    <t>No.72</t>
  </si>
  <si>
    <t>No.73</t>
  </si>
  <si>
    <t>No.74</t>
  </si>
  <si>
    <t>No.75</t>
  </si>
  <si>
    <t>No.76</t>
  </si>
  <si>
    <t>No.77</t>
  </si>
  <si>
    <t>No.78</t>
  </si>
  <si>
    <t>No.79</t>
  </si>
  <si>
    <t>No.80</t>
  </si>
  <si>
    <t>No.81</t>
  </si>
  <si>
    <t>No.82</t>
  </si>
  <si>
    <t>No.83</t>
  </si>
  <si>
    <t>No.84</t>
  </si>
  <si>
    <t>No.85</t>
  </si>
  <si>
    <t>No.86</t>
  </si>
  <si>
    <t>No.87</t>
  </si>
  <si>
    <t>No.88</t>
  </si>
  <si>
    <t>No.89</t>
  </si>
  <si>
    <t>No.90</t>
  </si>
  <si>
    <t>No.91</t>
  </si>
  <si>
    <t>No.92</t>
  </si>
  <si>
    <t>No.93</t>
  </si>
  <si>
    <t>No.94</t>
  </si>
  <si>
    <t>No.95</t>
  </si>
  <si>
    <t>No.96</t>
  </si>
  <si>
    <t>No.97</t>
  </si>
  <si>
    <t>No.98</t>
  </si>
  <si>
    <t>No.99</t>
  </si>
  <si>
    <t>No.100</t>
  </si>
  <si>
    <t>No.101</t>
  </si>
  <si>
    <t>No.102</t>
  </si>
  <si>
    <t>No.103</t>
  </si>
  <si>
    <t>No.104</t>
  </si>
  <si>
    <t>No.105</t>
  </si>
  <si>
    <t>No.106</t>
  </si>
  <si>
    <t>No.107</t>
  </si>
  <si>
    <t>No.108</t>
  </si>
  <si>
    <t>No.109</t>
  </si>
  <si>
    <t>No.110</t>
  </si>
  <si>
    <t>No.111</t>
  </si>
  <si>
    <t>No.112</t>
  </si>
  <si>
    <t>No.113</t>
  </si>
  <si>
    <t>No.114</t>
  </si>
  <si>
    <t>No.115</t>
  </si>
  <si>
    <t>No.116</t>
  </si>
  <si>
    <t>No.117</t>
  </si>
  <si>
    <t>No.118</t>
  </si>
  <si>
    <t>No.119</t>
  </si>
  <si>
    <t>No.120</t>
  </si>
  <si>
    <t>No.121</t>
  </si>
  <si>
    <t>No.122</t>
  </si>
  <si>
    <t>No.123</t>
  </si>
  <si>
    <t>No.124</t>
  </si>
  <si>
    <t>No.125</t>
  </si>
  <si>
    <t>No.126</t>
  </si>
  <si>
    <t>No.127</t>
  </si>
  <si>
    <t>No.128</t>
  </si>
  <si>
    <t>No.129</t>
  </si>
  <si>
    <t>No.130</t>
  </si>
  <si>
    <t>No.131</t>
  </si>
  <si>
    <t>No.132</t>
  </si>
  <si>
    <t>No.133</t>
  </si>
  <si>
    <t>No.134</t>
  </si>
  <si>
    <t>No.135</t>
  </si>
  <si>
    <t>No.136</t>
  </si>
  <si>
    <t>No.137</t>
  </si>
  <si>
    <t>No.138</t>
  </si>
  <si>
    <t>No.139</t>
  </si>
  <si>
    <t>No.140</t>
  </si>
  <si>
    <t>No.141</t>
  </si>
  <si>
    <t>No.142</t>
  </si>
  <si>
    <t>No.143</t>
  </si>
  <si>
    <t>No.144</t>
  </si>
  <si>
    <t>No.145</t>
  </si>
  <si>
    <t>No.146</t>
  </si>
  <si>
    <t>No.147</t>
  </si>
  <si>
    <t>No.148</t>
  </si>
  <si>
    <t>No.149</t>
  </si>
  <si>
    <t>No.150</t>
  </si>
  <si>
    <t>No.151</t>
  </si>
  <si>
    <t>No.152</t>
  </si>
  <si>
    <t>No.153</t>
  </si>
  <si>
    <t>No.154</t>
  </si>
  <si>
    <t>No.155</t>
  </si>
  <si>
    <t>No.156</t>
  </si>
  <si>
    <t>No.157</t>
  </si>
  <si>
    <t>No.158</t>
  </si>
  <si>
    <t>No.159</t>
  </si>
  <si>
    <t>No.160</t>
  </si>
  <si>
    <t>No.161</t>
  </si>
  <si>
    <t>No.162</t>
  </si>
  <si>
    <t>No.163</t>
  </si>
  <si>
    <t>No.164</t>
  </si>
  <si>
    <t>No.165</t>
  </si>
  <si>
    <t>No.166</t>
  </si>
  <si>
    <t>No.167</t>
  </si>
  <si>
    <t>No.168</t>
  </si>
  <si>
    <t>No.169</t>
  </si>
  <si>
    <t>No.170</t>
  </si>
  <si>
    <t>No.171</t>
  </si>
  <si>
    <t>No.172</t>
  </si>
  <si>
    <t>No.173</t>
  </si>
  <si>
    <t>No.174</t>
  </si>
  <si>
    <t>No.175</t>
  </si>
  <si>
    <t>No.176</t>
  </si>
  <si>
    <t>No.177</t>
  </si>
  <si>
    <t>No.178</t>
  </si>
  <si>
    <t>No.179</t>
  </si>
  <si>
    <t>No.180</t>
  </si>
  <si>
    <t>No.181</t>
  </si>
  <si>
    <t>No.182</t>
  </si>
  <si>
    <t>No.183</t>
  </si>
  <si>
    <t>No.184</t>
  </si>
  <si>
    <t>No.185</t>
  </si>
  <si>
    <t>No.186</t>
  </si>
  <si>
    <t>No.187</t>
  </si>
  <si>
    <t>No.188</t>
  </si>
  <si>
    <t>No.189</t>
  </si>
  <si>
    <t>No.190</t>
  </si>
  <si>
    <t>No.191</t>
  </si>
  <si>
    <t>No.192</t>
  </si>
  <si>
    <t>No.193</t>
  </si>
  <si>
    <t>No.194</t>
  </si>
  <si>
    <t>No.195</t>
  </si>
  <si>
    <t>No.196</t>
  </si>
  <si>
    <t>No.197</t>
  </si>
  <si>
    <t>No.198</t>
  </si>
  <si>
    <t>No.199</t>
  </si>
  <si>
    <t>No.200</t>
  </si>
  <si>
    <t>No.201</t>
  </si>
  <si>
    <t>No.202</t>
  </si>
  <si>
    <t>No.203</t>
  </si>
  <si>
    <t>No.204</t>
  </si>
  <si>
    <t>No.205</t>
  </si>
  <si>
    <t>No.206</t>
  </si>
  <si>
    <t>No.207</t>
  </si>
  <si>
    <t>No.208</t>
  </si>
  <si>
    <t>No.209</t>
  </si>
  <si>
    <t>No.210</t>
  </si>
  <si>
    <t>No.211</t>
  </si>
  <si>
    <t>No.212</t>
  </si>
  <si>
    <t>No.213</t>
  </si>
  <si>
    <t>No.214</t>
  </si>
  <si>
    <t>No.215</t>
  </si>
  <si>
    <t>No.216</t>
  </si>
  <si>
    <t>No.217</t>
  </si>
  <si>
    <t>No.218</t>
  </si>
  <si>
    <t>No.219</t>
  </si>
  <si>
    <t>No.220</t>
  </si>
  <si>
    <t>No.221</t>
  </si>
  <si>
    <t>No.222</t>
  </si>
  <si>
    <t>No.223</t>
  </si>
  <si>
    <t>No.224</t>
  </si>
  <si>
    <t>No.225</t>
  </si>
  <si>
    <t>No.226</t>
  </si>
  <si>
    <t>No.227</t>
  </si>
  <si>
    <t>No.228</t>
  </si>
  <si>
    <t>No.229</t>
  </si>
  <si>
    <t>No.230</t>
  </si>
  <si>
    <t>No.231</t>
  </si>
  <si>
    <t>No.232</t>
  </si>
  <si>
    <t>No.233</t>
  </si>
  <si>
    <t>No.234</t>
  </si>
  <si>
    <t>No.235</t>
  </si>
  <si>
    <t>No.236</t>
  </si>
  <si>
    <t>No.237</t>
  </si>
  <si>
    <t>No.238</t>
  </si>
  <si>
    <t>No.239</t>
  </si>
  <si>
    <t>No.240</t>
  </si>
  <si>
    <t>No.241</t>
  </si>
  <si>
    <t>No.242</t>
  </si>
  <si>
    <t>No.243</t>
  </si>
  <si>
    <t>No.244</t>
  </si>
  <si>
    <t>No.245</t>
  </si>
  <si>
    <t>No.246</t>
  </si>
  <si>
    <t>No.247</t>
  </si>
  <si>
    <t>No.248</t>
  </si>
  <si>
    <t>No.249</t>
  </si>
  <si>
    <t>No.250</t>
  </si>
  <si>
    <t>No.251</t>
  </si>
  <si>
    <t>No.252</t>
  </si>
  <si>
    <t>No.253</t>
  </si>
  <si>
    <t>No.254</t>
  </si>
  <si>
    <t>No.255</t>
  </si>
  <si>
    <t>No.256</t>
  </si>
  <si>
    <t>No.257</t>
  </si>
  <si>
    <t>No.258</t>
  </si>
  <si>
    <t>No.259</t>
  </si>
  <si>
    <t>No.260</t>
  </si>
  <si>
    <t>No.261</t>
  </si>
  <si>
    <t>No.262</t>
  </si>
  <si>
    <t>No.263</t>
  </si>
  <si>
    <t>No.264</t>
  </si>
  <si>
    <t>No.265</t>
  </si>
  <si>
    <t>No.266</t>
  </si>
  <si>
    <t>No.267</t>
  </si>
  <si>
    <t>No.268</t>
  </si>
  <si>
    <t>No.269</t>
  </si>
  <si>
    <t>No.270</t>
  </si>
  <si>
    <t>No.271</t>
  </si>
  <si>
    <t>No.272</t>
  </si>
  <si>
    <t>No.273</t>
  </si>
  <si>
    <t>No.274</t>
  </si>
  <si>
    <t>No.275</t>
  </si>
  <si>
    <t>No.276</t>
  </si>
  <si>
    <t>No.277</t>
  </si>
  <si>
    <t>No.278</t>
  </si>
  <si>
    <t>No.279</t>
  </si>
  <si>
    <t>No.280</t>
  </si>
  <si>
    <t>No.281</t>
  </si>
  <si>
    <t>No.282</t>
  </si>
  <si>
    <t>No.283</t>
  </si>
  <si>
    <t>No.284</t>
  </si>
  <si>
    <t>No.285</t>
  </si>
  <si>
    <t>No.286</t>
  </si>
  <si>
    <t>No.287</t>
  </si>
  <si>
    <t>No.288</t>
  </si>
  <si>
    <t>No.289</t>
  </si>
  <si>
    <t>No.290</t>
  </si>
  <si>
    <t>No.291</t>
  </si>
  <si>
    <t>No.292</t>
  </si>
  <si>
    <t>No.293</t>
  </si>
  <si>
    <t>No.294</t>
  </si>
  <si>
    <t>No.295</t>
  </si>
  <si>
    <t>No.296</t>
  </si>
  <si>
    <t>No.297</t>
  </si>
  <si>
    <t>No.298</t>
  </si>
  <si>
    <t>No.299</t>
  </si>
  <si>
    <t>No.300</t>
  </si>
  <si>
    <t>エッセンス</t>
    <phoneticPr fontId="3"/>
  </si>
  <si>
    <t>PC名</t>
    <rPh sb="2" eb="3">
      <t>メイ</t>
    </rPh>
    <phoneticPr fontId="3"/>
  </si>
  <si>
    <t>初期</t>
    <rPh sb="0" eb="2">
      <t>ショキ</t>
    </rPh>
    <phoneticPr fontId="3"/>
  </si>
  <si>
    <t>ＳＴ</t>
    <phoneticPr fontId="3"/>
  </si>
  <si>
    <t>PL名</t>
    <rPh sb="2" eb="3">
      <t>メイ</t>
    </rPh>
    <phoneticPr fontId="3"/>
  </si>
  <si>
    <t>技能</t>
    <rPh sb="0" eb="2">
      <t>ギノウ</t>
    </rPh>
    <phoneticPr fontId="3"/>
  </si>
  <si>
    <t>暴走率</t>
    <rPh sb="0" eb="2">
      <t>ボウソウ</t>
    </rPh>
    <rPh sb="2" eb="3">
      <t>リツ</t>
    </rPh>
    <phoneticPr fontId="3"/>
  </si>
  <si>
    <t>ＳＰ</t>
    <phoneticPr fontId="3"/>
  </si>
  <si>
    <t>リソース</t>
    <phoneticPr fontId="3"/>
  </si>
  <si>
    <t>－</t>
    <phoneticPr fontId="3"/>
  </si>
  <si>
    <t>アイテム</t>
    <phoneticPr fontId="3"/>
  </si>
  <si>
    <t>活性</t>
    <rPh sb="0" eb="2">
      <t>カッセイ</t>
    </rPh>
    <phoneticPr fontId="3"/>
  </si>
  <si>
    <t>MEMO欄→</t>
    <rPh sb="4" eb="5">
      <t>ラン</t>
    </rPh>
    <phoneticPr fontId="3"/>
  </si>
  <si>
    <t>ボーナス</t>
    <phoneticPr fontId="3"/>
  </si>
  <si>
    <t>暴走率 到達獲得Rd</t>
    <rPh sb="0" eb="2">
      <t>ボウソウ</t>
    </rPh>
    <rPh sb="2" eb="3">
      <t>リツ</t>
    </rPh>
    <rPh sb="4" eb="6">
      <t>トウタツ</t>
    </rPh>
    <rPh sb="6" eb="8">
      <t>カクトク</t>
    </rPh>
    <phoneticPr fontId="3"/>
  </si>
  <si>
    <t>エネミー名</t>
    <rPh sb="4" eb="5">
      <t>メイ</t>
    </rPh>
    <phoneticPr fontId="3"/>
  </si>
  <si>
    <t>ボススキル</t>
    <phoneticPr fontId="3"/>
  </si>
  <si>
    <t>コスト上限</t>
    <rPh sb="3" eb="5">
      <t>ジョウゲン</t>
    </rPh>
    <phoneticPr fontId="3"/>
  </si>
  <si>
    <t>撤退</t>
    <rPh sb="0" eb="2">
      <t>テッタイ</t>
    </rPh>
    <phoneticPr fontId="3"/>
  </si>
  <si>
    <t>プレイヤー情報</t>
    <rPh sb="5" eb="7">
      <t>ジョウホウ</t>
    </rPh>
    <phoneticPr fontId="3"/>
  </si>
  <si>
    <t>宣言後の自身の判定を自動成功にする。奇跡・概念演算・逆演算が互いに使用された場合は効果が相殺され、通常判定となる。このＳＰスキルは対抗宣言では割り込んで使用できず、唯一運否天賦の判定に対しては使用できない。</t>
    <phoneticPr fontId="3"/>
  </si>
  <si>
    <t>宣言後の他者の判定を自動成功にする。奇跡・概念演算・逆演算が互いに使用された場合は効果が相殺され、通常判定となる。このＳＰスキルは対抗宣言では割り込んで使用できず、唯一運否天賦の判定に対しては使用できない。</t>
    <phoneticPr fontId="3"/>
  </si>
  <si>
    <t>宣言後の他者の判定を自動失敗にする。奇跡・概念演算・逆演算が互いに使用された場合は効果が相殺され、通常判定となる。このＳＰスキルは対抗宣言では割り込んで使用できず、唯一運否天賦の判定に対しては使用できない。ボススキルに対して使用した場合、当効果は相手の判定失敗ではなく奇跡と同効果となる。</t>
    <phoneticPr fontId="3"/>
  </si>
  <si>
    <t>宣言前に行われた命中回避判定に対する全ての補正を打ち消し、自身と相手の命中回避判定を１０Ｄ６で行う。この判定に他のあらゆる補正は追加できない。この効果は奇跡・概念演算・逆演算よりも優先され、該当ＳＰスキルの宣言後に使用した場合、１０Ｄ６の命中回避判定に持ち込める。それまでに宣言していたコストは発生し、命中回避判定に補正を与えていたアイテムは未使用扱いとなる。リソースプール可。</t>
    <phoneticPr fontId="3"/>
  </si>
  <si>
    <t>自身の必要コストに対し、任意の暴走率コストの代わりに上昇予定だった値をＨＰからマイナスし代替コストとする。その際はキャパオーバーによる反動ダメージは発生しない。又、自身の最大ＨＰの半分にあたるＨＰと該当ＳＰスキルの必要Ｒｄコストを支払う事で、再生者・闇商人・生存術・失敗談を除いた好きなＳＰスキルをセッション中１度だけ使用できる。</t>
    <phoneticPr fontId="3"/>
  </si>
  <si>
    <t>スタート時に適用され、自身のリソースダイス＋５でスタートとなる。
又、GM許可のもとシナリオ内で消費アイテムを自由に購入できる。</t>
    <phoneticPr fontId="3"/>
  </si>
  <si>
    <t>精霊石</t>
    <rPh sb="0" eb="2">
      <t>セイレイ</t>
    </rPh>
    <rPh sb="2" eb="3">
      <t>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</si>
</sst>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d&quot;"/>
    <numFmt numFmtId="177" formatCode="@&quot;個&quot;"/>
    <numFmt numFmtId="178" formatCode="#&quot; ％&quot;"/>
    <numFmt numFmtId="179" formatCode="&quot;行 &quot;@"/>
    <numFmt numFmtId="180" formatCode="&quot;防 &quot;@"/>
    <numFmt numFmtId="181" formatCode="&quot;能 &quot;@"/>
    <numFmt numFmtId="182" formatCode="&quot;攻 &quot;@&quot;d&quot;"/>
    <numFmt numFmtId="183" formatCode="&quot;命 &quot;@&quot;d&quot;"/>
    <numFmt numFmtId="184" formatCode="&quot;回 &quot;@&quot;d&quot;"/>
    <numFmt numFmtId="185" formatCode="&quot;筋 &quot;@&quot;d&quot;"/>
    <numFmt numFmtId="186" formatCode="&quot;技 &quot;@&quot;d&quot;"/>
    <numFmt numFmtId="187" formatCode="&quot;魅 &quot;@&quot;d&quot;"/>
    <numFmt numFmtId="188" formatCode="&quot;感 &quot;@&quot;d&quot;"/>
    <numFmt numFmtId="189" formatCode="&quot;知 &quot;@&quot;d&quot;"/>
    <numFmt numFmtId="190" formatCode="&quot;才 &quot;@&quot;d&quot;"/>
    <numFmt numFmtId="191" formatCode="#&quot; d&quot;"/>
    <numFmt numFmtId="192" formatCode="@&quot; 個&quot;"/>
  </numFmts>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9"/>
      <color theme="1"/>
      <name val="メイリオ"/>
      <family val="3"/>
      <charset val="128"/>
    </font>
    <font>
      <sz val="10"/>
      <color theme="1"/>
      <name val="メイリオ"/>
      <family val="3"/>
      <charset val="128"/>
    </font>
    <font>
      <b/>
      <sz val="9"/>
      <color theme="1"/>
      <name val="メイリオ"/>
      <family val="3"/>
      <charset val="128"/>
    </font>
    <font>
      <b/>
      <sz val="11"/>
      <color theme="0"/>
      <name val="メイリオ"/>
      <family val="3"/>
      <charset val="128"/>
    </font>
    <font>
      <b/>
      <sz val="12"/>
      <color theme="0"/>
      <name val="メイリオ"/>
      <family val="3"/>
      <charset val="128"/>
    </font>
    <font>
      <i/>
      <sz val="18"/>
      <color theme="0"/>
      <name val="ＤＨＰ特太ゴシック体"/>
      <family val="3"/>
      <charset val="128"/>
    </font>
    <font>
      <sz val="14"/>
      <color theme="0"/>
      <name val="ＤＨＰ特太ゴシック体"/>
      <family val="3"/>
      <charset val="128"/>
    </font>
    <font>
      <i/>
      <sz val="14"/>
      <color theme="0"/>
      <name val="ＤＨＰ特太ゴシック体"/>
      <family val="3"/>
      <charset val="128"/>
    </font>
    <font>
      <i/>
      <sz val="12"/>
      <color theme="0"/>
      <name val="ＤＨＰ特太ゴシック体"/>
      <family val="3"/>
      <charset val="128"/>
    </font>
    <font>
      <b/>
      <sz val="11"/>
      <color theme="1"/>
      <name val="メイリオ"/>
      <family val="3"/>
      <charset val="128"/>
    </font>
    <font>
      <b/>
      <sz val="12"/>
      <color theme="1"/>
      <name val="メイリオ"/>
      <family val="3"/>
      <charset val="128"/>
    </font>
    <font>
      <sz val="12"/>
      <color theme="1"/>
      <name val="メイリオ"/>
      <family val="3"/>
      <charset val="128"/>
    </font>
    <font>
      <sz val="14"/>
      <color theme="1"/>
      <name val="メイリオ"/>
      <family val="3"/>
      <charset val="128"/>
    </font>
    <font>
      <i/>
      <sz val="20"/>
      <color theme="0"/>
      <name val="AR Pゴシック体S"/>
      <family val="3"/>
      <charset val="128"/>
    </font>
    <font>
      <sz val="16"/>
      <color theme="1"/>
      <name val="AR Pゴシック体S"/>
      <family val="3"/>
      <charset val="128"/>
    </font>
    <font>
      <sz val="24"/>
      <color theme="1"/>
      <name val="AR Pゴシック体S"/>
      <family val="3"/>
      <charset val="128"/>
    </font>
    <font>
      <b/>
      <sz val="18"/>
      <color theme="0"/>
      <name val="メイリオ"/>
      <family val="3"/>
      <charset val="128"/>
    </font>
    <font>
      <sz val="12"/>
      <color theme="0"/>
      <name val="AR Pゴシック体S"/>
      <family val="3"/>
      <charset val="128"/>
    </font>
    <font>
      <b/>
      <sz val="10"/>
      <color theme="0"/>
      <name val="メイリオ"/>
      <family val="3"/>
      <charset val="128"/>
    </font>
    <font>
      <sz val="14"/>
      <name val="ＤＨＰ特太ゴシック体"/>
      <family val="3"/>
      <charset val="128"/>
    </font>
    <font>
      <b/>
      <sz val="9"/>
      <color theme="0"/>
      <name val="メイリオ"/>
      <family val="3"/>
      <charset val="128"/>
    </font>
    <font>
      <sz val="12"/>
      <color theme="0"/>
      <name val="メイリオ"/>
      <family val="3"/>
      <charset val="128"/>
    </font>
    <font>
      <sz val="12"/>
      <color theme="0"/>
      <name val="ＤＨＰ特太ゴシック体"/>
      <family val="3"/>
      <charset val="128"/>
    </font>
    <font>
      <sz val="9"/>
      <color theme="0"/>
      <name val="メイリオ"/>
      <family val="3"/>
      <charset val="128"/>
    </font>
    <font>
      <sz val="11"/>
      <color theme="1"/>
      <name val="メイリオ"/>
      <family val="3"/>
      <charset val="128"/>
    </font>
    <font>
      <sz val="14"/>
      <color theme="0"/>
      <name val="メイリオ"/>
      <family val="3"/>
      <charset val="128"/>
    </font>
    <font>
      <b/>
      <sz val="10"/>
      <color theme="1"/>
      <name val="メイリオ"/>
      <family val="3"/>
      <charset val="128"/>
    </font>
    <font>
      <sz val="10"/>
      <color theme="0"/>
      <name val="メイリオ"/>
      <family val="3"/>
      <charset val="128"/>
    </font>
    <font>
      <sz val="8"/>
      <color theme="1"/>
      <name val="メイリオ"/>
      <family val="3"/>
      <charset val="128"/>
    </font>
    <font>
      <b/>
      <sz val="6"/>
      <color theme="0"/>
      <name val="メイリオ"/>
      <family val="3"/>
      <charset val="128"/>
    </font>
    <font>
      <b/>
      <sz val="8"/>
      <color theme="0"/>
      <name val="メイリオ"/>
      <family val="3"/>
      <charset val="128"/>
    </font>
    <font>
      <b/>
      <sz val="8"/>
      <name val="メイリオ"/>
      <family val="3"/>
      <charset val="128"/>
    </font>
    <font>
      <b/>
      <sz val="6"/>
      <name val="メイリオ"/>
      <family val="3"/>
      <charset val="128"/>
    </font>
    <font>
      <sz val="8"/>
      <name val="メイリオ"/>
      <family val="3"/>
      <charset val="128"/>
    </font>
    <font>
      <b/>
      <i/>
      <sz val="12"/>
      <color theme="1"/>
      <name val="ＤＨＰ特太ゴシック体"/>
      <family val="3"/>
      <charset val="128"/>
    </font>
    <font>
      <sz val="8"/>
      <color theme="1" tint="0.34998626667073579"/>
      <name val="メイリオ"/>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24997711111789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theme="0"/>
      </bottom>
      <diagonal/>
    </border>
    <border>
      <left/>
      <right/>
      <top style="thin">
        <color indexed="64"/>
      </top>
      <bottom style="thin">
        <color indexed="64"/>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theme="0" tint="-4.9989318521683403E-2"/>
      </bottom>
      <diagonal/>
    </border>
    <border>
      <left style="thin">
        <color indexed="64"/>
      </left>
      <right style="thin">
        <color indexed="64"/>
      </right>
      <top style="thin">
        <color theme="0" tint="-4.9989318521683403E-2"/>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theme="6" tint="-0.24994659260841701"/>
      </left>
      <right style="thin">
        <color theme="6" tint="-0.24994659260841701"/>
      </right>
      <top style="medium">
        <color indexed="64"/>
      </top>
      <bottom/>
      <diagonal/>
    </border>
    <border>
      <left style="thin">
        <color theme="6" tint="-0.24994659260841701"/>
      </left>
      <right style="medium">
        <color indexed="64"/>
      </right>
      <top style="medium">
        <color indexed="64"/>
      </top>
      <bottom/>
      <diagonal/>
    </border>
    <border>
      <left style="thin">
        <color theme="6" tint="-0.24994659260841701"/>
      </left>
      <right style="thin">
        <color theme="6" tint="-0.24994659260841701"/>
      </right>
      <top/>
      <bottom style="thin">
        <color indexed="64"/>
      </bottom>
      <diagonal/>
    </border>
    <border>
      <left style="thin">
        <color theme="6" tint="-0.24994659260841701"/>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theme="0" tint="-0.14996795556505021"/>
      </right>
      <top style="medium">
        <color indexed="64"/>
      </top>
      <bottom style="thin">
        <color theme="1" tint="0.499984740745262"/>
      </bottom>
      <diagonal/>
    </border>
    <border>
      <left style="thin">
        <color theme="0" tint="-0.14996795556505021"/>
      </left>
      <right style="thin">
        <color theme="0" tint="-0.14996795556505021"/>
      </right>
      <top style="medium">
        <color indexed="64"/>
      </top>
      <bottom style="thin">
        <color theme="1" tint="0.499984740745262"/>
      </bottom>
      <diagonal/>
    </border>
    <border>
      <left style="thin">
        <color theme="0" tint="-0.14996795556505021"/>
      </left>
      <right style="thin">
        <color indexed="64"/>
      </right>
      <top style="medium">
        <color indexed="64"/>
      </top>
      <bottom style="thin">
        <color theme="1" tint="0.499984740745262"/>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theme="1" tint="0.499984740745262"/>
      </bottom>
      <diagonal/>
    </border>
    <border>
      <left style="thin">
        <color indexed="64"/>
      </left>
      <right style="thin">
        <color theme="6" tint="-0.24994659260841701"/>
      </right>
      <top style="medium">
        <color indexed="64"/>
      </top>
      <bottom/>
      <diagonal/>
    </border>
    <border>
      <left style="medium">
        <color indexed="64"/>
      </left>
      <right style="thin">
        <color indexed="64"/>
      </right>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6" tint="-0.24994659260841701"/>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medium">
        <color indexed="64"/>
      </right>
      <top style="thin">
        <color theme="0" tint="-0.2499465926084170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1" tint="0.499984740745262"/>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2" tint="-9.9948118533890809E-2"/>
      </right>
      <top style="thin">
        <color theme="1" tint="0.499984740745262"/>
      </top>
      <bottom style="thin">
        <color theme="1" tint="0.499984740745262"/>
      </bottom>
      <diagonal/>
    </border>
    <border>
      <left style="thin">
        <color theme="2" tint="-9.9948118533890809E-2"/>
      </left>
      <right style="thin">
        <color theme="2" tint="-9.9948118533890809E-2"/>
      </right>
      <top style="thin">
        <color theme="1" tint="0.499984740745262"/>
      </top>
      <bottom style="thin">
        <color theme="1" tint="0.499984740745262"/>
      </bottom>
      <diagonal/>
    </border>
    <border>
      <left style="thin">
        <color theme="2" tint="-9.9948118533890809E-2"/>
      </left>
      <right style="thin">
        <color indexed="64"/>
      </right>
      <top style="thin">
        <color theme="1" tint="0.499984740745262"/>
      </top>
      <bottom style="thin">
        <color theme="1" tint="0.499984740745262"/>
      </bottom>
      <diagonal/>
    </border>
    <border>
      <left style="thin">
        <color indexed="64"/>
      </left>
      <right style="thin">
        <color theme="2" tint="-9.9948118533890809E-2"/>
      </right>
      <top style="thin">
        <color theme="1" tint="0.499984740745262"/>
      </top>
      <bottom/>
      <diagonal/>
    </border>
    <border>
      <left style="thin">
        <color theme="2" tint="-9.9948118533890809E-2"/>
      </left>
      <right style="thin">
        <color theme="2" tint="-9.9948118533890809E-2"/>
      </right>
      <top style="thin">
        <color theme="1" tint="0.499984740745262"/>
      </top>
      <bottom/>
      <diagonal/>
    </border>
    <border>
      <left style="thin">
        <color theme="2" tint="-9.9948118533890809E-2"/>
      </left>
      <right style="thin">
        <color indexed="64"/>
      </right>
      <top style="thin">
        <color theme="1" tint="0.499984740745262"/>
      </top>
      <bottom/>
      <diagonal/>
    </border>
    <border>
      <left style="thin">
        <color indexed="64"/>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indexed="64"/>
      </right>
      <top style="thin">
        <color theme="2" tint="-0.499984740745262"/>
      </top>
      <bottom style="thin">
        <color theme="2" tint="-0.499984740745262"/>
      </bottom>
      <diagonal/>
    </border>
    <border>
      <left style="thin">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indexed="64"/>
      </right>
      <top style="medium">
        <color indexed="64"/>
      </top>
      <bottom style="thin">
        <color theme="1" tint="0.499984740745262"/>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14">
    <xf numFmtId="0" fontId="0" fillId="0" borderId="0" xfId="0">
      <alignment vertical="center"/>
    </xf>
    <xf numFmtId="0" fontId="4" fillId="0" borderId="0" xfId="0" applyFont="1">
      <alignment vertical="center"/>
    </xf>
    <xf numFmtId="0" fontId="4" fillId="0" borderId="1" xfId="0" applyFont="1" applyBorder="1" applyAlignment="1">
      <alignment vertical="center" wrapText="1"/>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9" fillId="3" borderId="0" xfId="0" applyFont="1" applyFill="1" applyAlignment="1">
      <alignment horizontal="left" vertical="center"/>
    </xf>
    <xf numFmtId="9" fontId="4" fillId="0" borderId="1" xfId="1" applyFont="1" applyBorder="1" applyAlignment="1">
      <alignment horizontal="right" vertical="center"/>
    </xf>
    <xf numFmtId="0" fontId="10" fillId="3" borderId="1" xfId="0" applyFont="1" applyFill="1" applyBorder="1" applyAlignment="1">
      <alignment horizontal="center" vertical="center"/>
    </xf>
    <xf numFmtId="0" fontId="28" fillId="0" borderId="0" xfId="0" applyFont="1" applyAlignment="1">
      <alignment horizontal="right" vertical="top"/>
    </xf>
    <xf numFmtId="0" fontId="4" fillId="0" borderId="1" xfId="0" applyFont="1" applyBorder="1">
      <alignment vertical="center"/>
    </xf>
    <xf numFmtId="0" fontId="27" fillId="5" borderId="1" xfId="0" applyFont="1" applyFill="1" applyBorder="1" applyAlignment="1">
      <alignment horizontal="center" vertical="center"/>
    </xf>
    <xf numFmtId="0" fontId="15" fillId="0" borderId="1" xfId="0" applyFont="1" applyBorder="1" applyAlignment="1">
      <alignment horizontal="center" vertical="center"/>
    </xf>
    <xf numFmtId="0" fontId="9" fillId="3" borderId="0" xfId="0" applyFont="1" applyFill="1" applyAlignment="1">
      <alignment horizontal="left" vertical="center"/>
    </xf>
    <xf numFmtId="0" fontId="16" fillId="0" borderId="0" xfId="0" applyFont="1" applyAlignment="1">
      <alignment horizontal="right" vertical="center"/>
    </xf>
    <xf numFmtId="9" fontId="27" fillId="5" borderId="1" xfId="1" applyFont="1" applyFill="1" applyBorder="1" applyAlignment="1">
      <alignment vertical="center"/>
    </xf>
    <xf numFmtId="176" fontId="4" fillId="0" borderId="1" xfId="0" applyNumberFormat="1" applyFont="1" applyBorder="1">
      <alignment vertical="center"/>
    </xf>
    <xf numFmtId="0" fontId="6" fillId="0" borderId="0" xfId="0" applyFont="1">
      <alignment vertical="center"/>
    </xf>
    <xf numFmtId="0" fontId="27" fillId="5" borderId="1" xfId="0" applyFont="1" applyFill="1" applyBorder="1">
      <alignment vertical="center"/>
    </xf>
    <xf numFmtId="0" fontId="5" fillId="3" borderId="0" xfId="0" applyFont="1" applyFill="1" applyAlignment="1">
      <alignment horizontal="center" vertical="center"/>
    </xf>
    <xf numFmtId="0" fontId="9" fillId="3" borderId="0" xfId="0" applyFont="1" applyFill="1" applyAlignment="1">
      <alignment horizontal="left" vertical="center"/>
    </xf>
    <xf numFmtId="0" fontId="16" fillId="0" borderId="0" xfId="0" applyFont="1" applyAlignment="1">
      <alignment horizontal="right"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177" fontId="23" fillId="0" borderId="0" xfId="0" applyNumberFormat="1" applyFont="1" applyFill="1" applyBorder="1" applyAlignment="1">
      <alignment horizontal="center" vertical="center"/>
    </xf>
    <xf numFmtId="0" fontId="27" fillId="5" borderId="1" xfId="0" applyFont="1" applyFill="1" applyBorder="1" applyAlignment="1">
      <alignment vertical="center" wrapText="1"/>
    </xf>
    <xf numFmtId="0" fontId="9" fillId="3" borderId="0" xfId="0" applyFont="1" applyFill="1" applyAlignment="1">
      <alignment horizontal="left" vertical="center"/>
    </xf>
    <xf numFmtId="0" fontId="5" fillId="3" borderId="0" xfId="0" applyFont="1" applyFill="1" applyAlignment="1">
      <alignment horizontal="center" vertical="center"/>
    </xf>
    <xf numFmtId="0" fontId="9" fillId="3" borderId="0" xfId="0" applyFont="1" applyFill="1" applyAlignment="1">
      <alignment horizontal="left" vertical="center"/>
    </xf>
    <xf numFmtId="0" fontId="27" fillId="5" borderId="1" xfId="0" applyFont="1" applyFill="1" applyBorder="1" applyAlignment="1">
      <alignment vertical="top" wrapText="1"/>
    </xf>
    <xf numFmtId="178" fontId="4" fillId="0" borderId="1" xfId="0" applyNumberFormat="1" applyFont="1" applyBorder="1">
      <alignment vertical="center"/>
    </xf>
    <xf numFmtId="0" fontId="32" fillId="7" borderId="1" xfId="0" applyFont="1" applyFill="1" applyBorder="1" applyAlignment="1" applyProtection="1">
      <alignment horizontal="center" vertical="center" shrinkToFit="1"/>
      <protection locked="0"/>
    </xf>
    <xf numFmtId="0" fontId="32" fillId="0" borderId="0" xfId="0" applyFont="1" applyAlignment="1">
      <alignment vertical="center" shrinkToFit="1"/>
    </xf>
    <xf numFmtId="0" fontId="32" fillId="8" borderId="1" xfId="0" applyFont="1" applyFill="1" applyBorder="1" applyAlignment="1" applyProtection="1">
      <alignment horizontal="center" vertical="center" shrinkToFit="1"/>
      <protection locked="0"/>
    </xf>
    <xf numFmtId="0" fontId="32" fillId="0" borderId="0" xfId="0" applyFont="1">
      <alignment vertical="center"/>
    </xf>
    <xf numFmtId="0" fontId="28" fillId="0" borderId="0" xfId="0" applyFont="1">
      <alignment vertical="center"/>
    </xf>
    <xf numFmtId="0" fontId="32" fillId="9" borderId="1" xfId="0" applyFont="1" applyFill="1" applyBorder="1" applyAlignment="1" applyProtection="1">
      <alignment horizontal="center" vertical="center" shrinkToFit="1"/>
      <protection locked="0"/>
    </xf>
    <xf numFmtId="0" fontId="28" fillId="10" borderId="1" xfId="0" applyFont="1" applyFill="1" applyBorder="1" applyAlignment="1">
      <alignment horizontal="center" vertical="center" shrinkToFit="1"/>
    </xf>
    <xf numFmtId="0" fontId="34" fillId="11" borderId="38" xfId="0" applyFont="1" applyFill="1" applyBorder="1" applyAlignment="1">
      <alignment horizontal="right" vertical="center" shrinkToFit="1"/>
    </xf>
    <xf numFmtId="0" fontId="34" fillId="11" borderId="42" xfId="0" applyFont="1" applyFill="1" applyBorder="1" applyAlignment="1">
      <alignment horizontal="right" vertical="center" shrinkToFit="1"/>
    </xf>
    <xf numFmtId="0" fontId="34" fillId="11" borderId="45" xfId="0" applyFont="1" applyFill="1" applyBorder="1" applyAlignment="1">
      <alignment horizontal="right" vertical="center" shrinkToFit="1"/>
    </xf>
    <xf numFmtId="179" fontId="37" fillId="8" borderId="46" xfId="0" applyNumberFormat="1" applyFont="1" applyFill="1" applyBorder="1" applyAlignment="1" applyProtection="1">
      <alignment horizontal="center" vertical="center" shrinkToFit="1"/>
      <protection locked="0"/>
    </xf>
    <xf numFmtId="180" fontId="32" fillId="8" borderId="47" xfId="0" applyNumberFormat="1" applyFont="1" applyFill="1" applyBorder="1" applyAlignment="1" applyProtection="1">
      <alignment horizontal="center" vertical="center" shrinkToFit="1"/>
      <protection locked="0"/>
    </xf>
    <xf numFmtId="181" fontId="32" fillId="8" borderId="47" xfId="0" applyNumberFormat="1" applyFont="1" applyFill="1" applyBorder="1" applyAlignment="1" applyProtection="1">
      <alignment horizontal="center" vertical="center" shrinkToFit="1"/>
      <protection locked="0"/>
    </xf>
    <xf numFmtId="182" fontId="32" fillId="8" borderId="47" xfId="0" applyNumberFormat="1" applyFont="1" applyFill="1" applyBorder="1" applyAlignment="1" applyProtection="1">
      <alignment horizontal="center" vertical="center" shrinkToFit="1"/>
      <protection locked="0"/>
    </xf>
    <xf numFmtId="183" fontId="32" fillId="8" borderId="47" xfId="0" applyNumberFormat="1" applyFont="1" applyFill="1" applyBorder="1" applyAlignment="1" applyProtection="1">
      <alignment horizontal="center" vertical="center" shrinkToFit="1"/>
      <protection locked="0"/>
    </xf>
    <xf numFmtId="184" fontId="32" fillId="8" borderId="48" xfId="0" applyNumberFormat="1" applyFont="1" applyFill="1" applyBorder="1" applyAlignment="1" applyProtection="1">
      <alignment horizontal="center" vertical="center" shrinkToFit="1"/>
      <protection locked="0"/>
    </xf>
    <xf numFmtId="0" fontId="34" fillId="11" borderId="49" xfId="0" applyFont="1" applyFill="1" applyBorder="1" applyAlignment="1">
      <alignment horizontal="right" vertical="center" shrinkToFit="1"/>
    </xf>
    <xf numFmtId="185" fontId="32" fillId="8" borderId="46" xfId="0" applyNumberFormat="1" applyFont="1" applyFill="1" applyBorder="1" applyAlignment="1" applyProtection="1">
      <alignment horizontal="center" vertical="center" shrinkToFit="1"/>
      <protection locked="0"/>
    </xf>
    <xf numFmtId="186" fontId="32" fillId="8" borderId="47" xfId="0" applyNumberFormat="1" applyFont="1" applyFill="1" applyBorder="1" applyAlignment="1" applyProtection="1">
      <alignment horizontal="center" vertical="center" shrinkToFit="1"/>
      <protection locked="0"/>
    </xf>
    <xf numFmtId="187" fontId="32" fillId="8" borderId="47" xfId="0" applyNumberFormat="1" applyFont="1" applyFill="1" applyBorder="1" applyAlignment="1" applyProtection="1">
      <alignment horizontal="center" vertical="center" shrinkToFit="1"/>
      <protection locked="0"/>
    </xf>
    <xf numFmtId="188" fontId="32" fillId="8" borderId="47" xfId="0" applyNumberFormat="1" applyFont="1" applyFill="1" applyBorder="1" applyAlignment="1" applyProtection="1">
      <alignment horizontal="center" vertical="center" shrinkToFit="1"/>
      <protection locked="0"/>
    </xf>
    <xf numFmtId="189" fontId="32" fillId="8" borderId="47" xfId="0" applyNumberFormat="1" applyFont="1" applyFill="1" applyBorder="1" applyAlignment="1" applyProtection="1">
      <alignment horizontal="center" vertical="center" shrinkToFit="1"/>
      <protection locked="0"/>
    </xf>
    <xf numFmtId="190" fontId="32" fillId="8" borderId="48" xfId="0" applyNumberFormat="1" applyFont="1" applyFill="1" applyBorder="1" applyAlignment="1" applyProtection="1">
      <alignment horizontal="center" vertical="center" shrinkToFit="1"/>
      <protection locked="0"/>
    </xf>
    <xf numFmtId="0" fontId="32" fillId="8" borderId="52" xfId="0" applyFont="1" applyFill="1" applyBorder="1" applyAlignment="1" applyProtection="1">
      <alignment horizontal="center" vertical="center" shrinkToFit="1"/>
      <protection locked="0"/>
    </xf>
    <xf numFmtId="0" fontId="32" fillId="8" borderId="53" xfId="0" applyFont="1" applyFill="1" applyBorder="1" applyAlignment="1" applyProtection="1">
      <alignment horizontal="center" vertical="center" shrinkToFit="1"/>
      <protection locked="0"/>
    </xf>
    <xf numFmtId="0" fontId="32" fillId="8" borderId="54" xfId="0" applyFont="1" applyFill="1" applyBorder="1" applyAlignment="1" applyProtection="1">
      <alignment horizontal="center" vertical="center" shrinkToFit="1"/>
      <protection locked="0"/>
    </xf>
    <xf numFmtId="0" fontId="32" fillId="8" borderId="55" xfId="0" applyFont="1" applyFill="1" applyBorder="1" applyAlignment="1" applyProtection="1">
      <alignment horizontal="center" vertical="center" shrinkToFit="1"/>
      <protection locked="0"/>
    </xf>
    <xf numFmtId="0" fontId="32" fillId="8" borderId="56" xfId="0" applyFont="1" applyFill="1" applyBorder="1" applyAlignment="1" applyProtection="1">
      <alignment horizontal="center" vertical="center" shrinkToFit="1"/>
      <protection locked="0"/>
    </xf>
    <xf numFmtId="0" fontId="34" fillId="11" borderId="56" xfId="0" applyFont="1" applyFill="1" applyBorder="1" applyAlignment="1">
      <alignment horizontal="center" vertical="center" shrinkToFit="1"/>
    </xf>
    <xf numFmtId="0" fontId="32" fillId="8" borderId="57" xfId="0" applyFont="1" applyFill="1" applyBorder="1" applyAlignment="1" applyProtection="1">
      <alignment horizontal="center" vertical="center" shrinkToFit="1"/>
      <protection locked="0"/>
    </xf>
    <xf numFmtId="192" fontId="32" fillId="8" borderId="47" xfId="0" applyNumberFormat="1" applyFont="1" applyFill="1" applyBorder="1" applyAlignment="1" applyProtection="1">
      <alignment horizontal="center" vertical="center" shrinkToFit="1"/>
      <protection locked="0"/>
    </xf>
    <xf numFmtId="192" fontId="32" fillId="8" borderId="48" xfId="0" applyNumberFormat="1" applyFont="1" applyFill="1" applyBorder="1" applyAlignment="1" applyProtection="1">
      <alignment horizontal="center" vertical="center" shrinkToFit="1"/>
      <protection locked="0"/>
    </xf>
    <xf numFmtId="192" fontId="32" fillId="8" borderId="61" xfId="0" applyNumberFormat="1" applyFont="1" applyFill="1" applyBorder="1" applyAlignment="1" applyProtection="1">
      <alignment horizontal="center" vertical="center" shrinkToFit="1"/>
      <protection locked="0"/>
    </xf>
    <xf numFmtId="0" fontId="32" fillId="10" borderId="62" xfId="0" applyFont="1" applyFill="1" applyBorder="1" applyAlignment="1">
      <alignment horizontal="center" vertical="center" shrinkToFit="1"/>
    </xf>
    <xf numFmtId="0" fontId="34" fillId="11" borderId="63" xfId="0" applyFont="1" applyFill="1" applyBorder="1" applyAlignment="1">
      <alignment horizontal="right" vertical="center" shrinkToFit="1"/>
    </xf>
    <xf numFmtId="0" fontId="32" fillId="9" borderId="68" xfId="0" applyFont="1" applyFill="1" applyBorder="1" applyAlignment="1" applyProtection="1">
      <alignment horizontal="center" vertical="center" shrinkToFit="1"/>
      <protection locked="0"/>
    </xf>
    <xf numFmtId="0" fontId="32" fillId="9" borderId="69" xfId="0" applyFont="1" applyFill="1" applyBorder="1" applyAlignment="1" applyProtection="1">
      <alignment horizontal="center" vertical="center" shrinkToFit="1"/>
      <protection locked="0"/>
    </xf>
    <xf numFmtId="0" fontId="32" fillId="9" borderId="70" xfId="0" applyFont="1" applyFill="1" applyBorder="1" applyAlignment="1" applyProtection="1">
      <alignment horizontal="center" vertical="center" shrinkToFit="1"/>
      <protection locked="0"/>
    </xf>
    <xf numFmtId="179" fontId="37" fillId="8" borderId="77" xfId="0" applyNumberFormat="1" applyFont="1" applyFill="1" applyBorder="1" applyAlignment="1" applyProtection="1">
      <alignment horizontal="center" vertical="center" shrinkToFit="1"/>
      <protection locked="0"/>
    </xf>
    <xf numFmtId="180" fontId="32" fillId="8" borderId="78" xfId="0" applyNumberFormat="1" applyFont="1" applyFill="1" applyBorder="1" applyAlignment="1" applyProtection="1">
      <alignment horizontal="center" vertical="center" shrinkToFit="1"/>
      <protection locked="0"/>
    </xf>
    <xf numFmtId="181" fontId="32" fillId="8" borderId="78" xfId="0" applyNumberFormat="1" applyFont="1" applyFill="1" applyBorder="1" applyAlignment="1" applyProtection="1">
      <alignment horizontal="center" vertical="center" shrinkToFit="1"/>
      <protection locked="0"/>
    </xf>
    <xf numFmtId="182" fontId="32" fillId="8" borderId="78" xfId="0" applyNumberFormat="1" applyFont="1" applyFill="1" applyBorder="1" applyAlignment="1" applyProtection="1">
      <alignment horizontal="center" vertical="center" shrinkToFit="1"/>
      <protection locked="0"/>
    </xf>
    <xf numFmtId="183" fontId="32" fillId="8" borderId="78" xfId="0" applyNumberFormat="1" applyFont="1" applyFill="1" applyBorder="1" applyAlignment="1" applyProtection="1">
      <alignment horizontal="center" vertical="center" shrinkToFit="1"/>
      <protection locked="0"/>
    </xf>
    <xf numFmtId="184" fontId="32" fillId="8" borderId="79" xfId="0" applyNumberFormat="1" applyFont="1" applyFill="1" applyBorder="1" applyAlignment="1" applyProtection="1">
      <alignment horizontal="center" vertical="center" shrinkToFit="1"/>
      <protection locked="0"/>
    </xf>
    <xf numFmtId="0" fontId="29" fillId="3" borderId="1" xfId="0" applyFont="1" applyFill="1" applyBorder="1" applyAlignment="1">
      <alignment horizontal="center" vertical="center"/>
    </xf>
    <xf numFmtId="0" fontId="29" fillId="3" borderId="8" xfId="0" applyFont="1" applyFill="1" applyBorder="1" applyAlignment="1">
      <alignment horizontal="center" vertical="center"/>
    </xf>
    <xf numFmtId="0" fontId="16" fillId="0" borderId="0" xfId="0" applyFont="1" applyAlignment="1">
      <alignment horizontal="right" vertical="top"/>
    </xf>
    <xf numFmtId="0" fontId="16" fillId="0" borderId="0" xfId="0" applyFont="1" applyAlignment="1">
      <alignment horizontal="right" vertical="center"/>
    </xf>
    <xf numFmtId="0" fontId="9" fillId="3" borderId="0" xfId="0" applyFont="1" applyFill="1" applyAlignment="1">
      <alignment horizontal="left" vertical="center"/>
    </xf>
    <xf numFmtId="0" fontId="5" fillId="3" borderId="0" xfId="0" applyFont="1" applyFill="1" applyAlignment="1">
      <alignment horizontal="center" vertical="center"/>
    </xf>
    <xf numFmtId="0" fontId="15" fillId="0" borderId="3" xfId="1" applyNumberFormat="1" applyFont="1" applyBorder="1" applyAlignment="1">
      <alignment horizontal="left" vertical="center"/>
    </xf>
    <xf numFmtId="0" fontId="15" fillId="0" borderId="13" xfId="1" applyNumberFormat="1" applyFont="1" applyBorder="1" applyAlignment="1">
      <alignment horizontal="left" vertical="center"/>
    </xf>
    <xf numFmtId="0" fontId="15" fillId="0" borderId="2" xfId="1" applyNumberFormat="1" applyFont="1" applyBorder="1" applyAlignment="1">
      <alignment horizontal="left" vertical="center"/>
    </xf>
    <xf numFmtId="0" fontId="31" fillId="3" borderId="3" xfId="0" applyFont="1" applyFill="1" applyBorder="1" applyAlignment="1">
      <alignment horizontal="center" vertical="center"/>
    </xf>
    <xf numFmtId="0" fontId="31" fillId="3" borderId="2" xfId="0" applyFont="1" applyFill="1" applyBorder="1" applyAlignment="1">
      <alignment horizontal="center" vertical="center"/>
    </xf>
    <xf numFmtId="0" fontId="7" fillId="4" borderId="1" xfId="0" applyFont="1" applyFill="1" applyBorder="1" applyAlignment="1">
      <alignment horizontal="center" vertical="center" shrinkToFit="1"/>
    </xf>
    <xf numFmtId="9" fontId="7" fillId="4" borderId="8" xfId="0" applyNumberFormat="1" applyFont="1" applyFill="1" applyBorder="1" applyAlignment="1">
      <alignment horizontal="center" vertical="center" shrinkToFit="1"/>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30" xfId="0" applyFont="1" applyFill="1" applyBorder="1" applyAlignment="1">
      <alignment horizontal="center" vertical="center"/>
    </xf>
    <xf numFmtId="0" fontId="30" fillId="0" borderId="5" xfId="0" applyFont="1" applyBorder="1" applyAlignment="1">
      <alignment horizontal="center" vertical="center"/>
    </xf>
    <xf numFmtId="0" fontId="21" fillId="4" borderId="24" xfId="1" applyNumberFormat="1" applyFont="1" applyFill="1" applyBorder="1" applyAlignment="1">
      <alignment horizontal="center" vertical="center"/>
    </xf>
    <xf numFmtId="0" fontId="21" fillId="4" borderId="15" xfId="1" applyNumberFormat="1" applyFont="1" applyFill="1" applyBorder="1" applyAlignment="1">
      <alignment horizontal="center" vertical="center"/>
    </xf>
    <xf numFmtId="0" fontId="21" fillId="4" borderId="16" xfId="1" applyNumberFormat="1" applyFont="1" applyFill="1" applyBorder="1" applyAlignment="1">
      <alignment horizontal="center" vertical="center"/>
    </xf>
    <xf numFmtId="9" fontId="8" fillId="4" borderId="17" xfId="1" applyFont="1" applyFill="1" applyBorder="1" applyAlignment="1">
      <alignment horizontal="right" vertical="center"/>
    </xf>
    <xf numFmtId="9" fontId="8" fillId="4" borderId="19" xfId="1" applyFont="1" applyFill="1" applyBorder="1" applyAlignment="1">
      <alignment horizontal="right" vertical="center"/>
    </xf>
    <xf numFmtId="9" fontId="21" fillId="4" borderId="19" xfId="1" applyFont="1" applyFill="1" applyBorder="1" applyAlignment="1">
      <alignment horizontal="center" vertical="center"/>
    </xf>
    <xf numFmtId="9" fontId="21" fillId="4" borderId="20" xfId="1"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4" xfId="0" applyFont="1" applyFill="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9" fontId="8" fillId="4" borderId="14" xfId="1" applyFont="1" applyFill="1" applyBorder="1" applyAlignment="1">
      <alignment horizontal="right" vertical="center"/>
    </xf>
    <xf numFmtId="9" fontId="8" fillId="4" borderId="15" xfId="1" applyFont="1" applyFill="1" applyBorder="1" applyAlignment="1">
      <alignment horizontal="right" vertical="center"/>
    </xf>
    <xf numFmtId="9" fontId="8" fillId="4" borderId="18" xfId="1" applyFont="1" applyFill="1" applyBorder="1" applyAlignment="1">
      <alignment horizontal="right"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26" fillId="3" borderId="1" xfId="0" applyFont="1" applyFill="1" applyBorder="1" applyAlignment="1">
      <alignment horizontal="center" vertical="center"/>
    </xf>
    <xf numFmtId="0" fontId="13" fillId="0" borderId="1" xfId="0" applyFont="1" applyBorder="1" applyAlignment="1">
      <alignment horizontal="left" vertical="center" indent="1" shrinkToFit="1"/>
    </xf>
    <xf numFmtId="0" fontId="11" fillId="4" borderId="1" xfId="0" applyFont="1" applyFill="1" applyBorder="1" applyAlignment="1">
      <alignment horizontal="center" vertical="center"/>
    </xf>
    <xf numFmtId="0" fontId="13" fillId="6" borderId="1" xfId="0" applyFont="1" applyFill="1" applyBorder="1" applyAlignment="1">
      <alignment horizontal="left" vertical="center" indent="1" shrinkToFi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0" fillId="3" borderId="11" xfId="0" applyFont="1" applyFill="1" applyBorder="1" applyAlignment="1">
      <alignment horizontal="center" vertical="center" textRotation="255"/>
    </xf>
    <xf numFmtId="0" fontId="10" fillId="3" borderId="7"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26" xfId="0" applyFont="1" applyFill="1" applyBorder="1" applyAlignment="1">
      <alignment horizontal="center" vertical="center" textRotation="255"/>
    </xf>
    <xf numFmtId="0" fontId="14" fillId="0" borderId="1" xfId="0" applyFont="1" applyBorder="1" applyAlignment="1">
      <alignment horizontal="center" vertical="center" shrinkToFit="1"/>
    </xf>
    <xf numFmtId="177" fontId="23" fillId="0" borderId="1"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13" xfId="0" applyFont="1" applyFill="1" applyBorder="1" applyAlignment="1">
      <alignment horizontal="center" vertical="center"/>
    </xf>
    <xf numFmtId="0" fontId="17" fillId="3" borderId="1"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8" fillId="0" borderId="1" xfId="0" applyFont="1" applyBorder="1" applyAlignment="1">
      <alignment horizontal="center" vertical="center"/>
    </xf>
    <xf numFmtId="0" fontId="7" fillId="4" borderId="1" xfId="0" applyNumberFormat="1" applyFont="1" applyFill="1" applyBorder="1" applyAlignment="1">
      <alignment horizontal="center" vertical="center" shrinkToFi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0" fontId="18" fillId="0" borderId="1" xfId="0" applyFont="1" applyFill="1" applyBorder="1" applyAlignment="1">
      <alignment horizontal="center" vertical="center"/>
    </xf>
    <xf numFmtId="9" fontId="7" fillId="4" borderId="1" xfId="0" applyNumberFormat="1" applyFont="1" applyFill="1" applyBorder="1" applyAlignment="1">
      <alignment horizontal="center" vertical="center" shrinkToFit="1"/>
    </xf>
    <xf numFmtId="0" fontId="18" fillId="0" borderId="1" xfId="0" applyFont="1" applyBorder="1" applyAlignment="1">
      <alignment horizontal="right" vertical="center" shrinkToFit="1"/>
    </xf>
    <xf numFmtId="0" fontId="18" fillId="0" borderId="1" xfId="0" applyFont="1" applyBorder="1" applyAlignment="1">
      <alignment horizontal="right" vertical="center"/>
    </xf>
    <xf numFmtId="0" fontId="12" fillId="3" borderId="12" xfId="0" applyFont="1" applyFill="1" applyBorder="1" applyAlignment="1">
      <alignment horizontal="center" vertical="center" wrapText="1"/>
    </xf>
    <xf numFmtId="0" fontId="12" fillId="3" borderId="12" xfId="0" applyFont="1" applyFill="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2" fillId="3" borderId="5" xfId="0" applyFont="1" applyFill="1" applyBorder="1" applyAlignment="1">
      <alignment horizontal="center" vertical="center"/>
    </xf>
    <xf numFmtId="0" fontId="12" fillId="3"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28" fillId="0" borderId="58" xfId="0" applyFont="1" applyBorder="1" applyAlignment="1">
      <alignment horizontal="center" vertical="center"/>
    </xf>
    <xf numFmtId="0" fontId="28" fillId="0" borderId="67" xfId="0" applyFont="1" applyBorder="1" applyAlignment="1">
      <alignment horizontal="center" vertical="center"/>
    </xf>
    <xf numFmtId="0" fontId="32" fillId="9" borderId="60" xfId="0" applyFont="1" applyFill="1" applyBorder="1" applyAlignment="1" applyProtection="1">
      <alignment horizontal="center" vertical="center" shrinkToFit="1"/>
      <protection locked="0"/>
    </xf>
    <xf numFmtId="0" fontId="32" fillId="9" borderId="61" xfId="0" applyFont="1" applyFill="1" applyBorder="1" applyAlignment="1" applyProtection="1">
      <alignment horizontal="center" vertical="center" shrinkToFit="1"/>
      <protection locked="0"/>
    </xf>
    <xf numFmtId="0" fontId="34" fillId="11" borderId="60" xfId="0" applyFont="1" applyFill="1" applyBorder="1" applyAlignment="1">
      <alignment horizontal="center" vertical="center" shrinkToFit="1"/>
    </xf>
    <xf numFmtId="0" fontId="34" fillId="11" borderId="61" xfId="0" applyFont="1" applyFill="1" applyBorder="1" applyAlignment="1">
      <alignment horizontal="center" vertical="center" shrinkToFit="1"/>
    </xf>
    <xf numFmtId="0" fontId="34" fillId="11" borderId="62" xfId="0" applyFont="1" applyFill="1" applyBorder="1" applyAlignment="1">
      <alignment horizontal="center" vertical="center" shrinkToFit="1"/>
    </xf>
    <xf numFmtId="191" fontId="32" fillId="10" borderId="64" xfId="0" applyNumberFormat="1" applyFont="1" applyFill="1" applyBorder="1" applyAlignment="1">
      <alignment horizontal="center" vertical="center" shrinkToFit="1"/>
    </xf>
    <xf numFmtId="0" fontId="28" fillId="0" borderId="1" xfId="0" applyFont="1" applyBorder="1" applyAlignment="1">
      <alignment horizontal="center" vertical="center"/>
    </xf>
    <xf numFmtId="0" fontId="28" fillId="0" borderId="66" xfId="0" applyFont="1" applyBorder="1" applyAlignment="1">
      <alignment horizontal="center" vertical="center"/>
    </xf>
    <xf numFmtId="0" fontId="34" fillId="11" borderId="9" xfId="0" applyFont="1" applyFill="1" applyBorder="1" applyAlignment="1">
      <alignment horizontal="right" vertical="center" wrapText="1" shrinkToFit="1"/>
    </xf>
    <xf numFmtId="0" fontId="34" fillId="11" borderId="65" xfId="0" applyFont="1" applyFill="1" applyBorder="1" applyAlignment="1">
      <alignment horizontal="right" vertical="center" wrapText="1" shrinkToFit="1"/>
    </xf>
    <xf numFmtId="0" fontId="33" fillId="11" borderId="45" xfId="0" applyFont="1" applyFill="1" applyBorder="1" applyAlignment="1">
      <alignment horizontal="right" vertical="center" shrinkToFit="1"/>
    </xf>
    <xf numFmtId="0" fontId="33" fillId="11" borderId="59" xfId="0" applyFont="1" applyFill="1" applyBorder="1" applyAlignment="1">
      <alignment horizontal="right" vertical="center" shrinkToFit="1"/>
    </xf>
    <xf numFmtId="0" fontId="32" fillId="9" borderId="46" xfId="0" applyFont="1" applyFill="1" applyBorder="1" applyAlignment="1" applyProtection="1">
      <alignment horizontal="center" vertical="center" shrinkToFit="1"/>
      <protection locked="0"/>
    </xf>
    <xf numFmtId="0" fontId="32" fillId="9" borderId="47" xfId="0" applyFont="1" applyFill="1" applyBorder="1" applyAlignment="1" applyProtection="1">
      <alignment horizontal="center" vertical="center" shrinkToFit="1"/>
      <protection locked="0"/>
    </xf>
    <xf numFmtId="191" fontId="38" fillId="10" borderId="50" xfId="0" applyNumberFormat="1" applyFont="1" applyFill="1" applyBorder="1" applyAlignment="1">
      <alignment horizontal="center" vertical="center" shrinkToFit="1"/>
    </xf>
    <xf numFmtId="0" fontId="32" fillId="9" borderId="50" xfId="0" applyFont="1" applyFill="1" applyBorder="1" applyAlignment="1">
      <alignment horizontal="center" vertical="center"/>
    </xf>
    <xf numFmtId="0" fontId="36" fillId="7" borderId="35" xfId="0" applyFont="1" applyFill="1" applyBorder="1" applyAlignment="1">
      <alignment horizontal="center" vertical="center" wrapText="1" shrinkToFit="1"/>
    </xf>
    <xf numFmtId="0" fontId="36" fillId="7" borderId="37" xfId="0" applyFont="1" applyFill="1" applyBorder="1" applyAlignment="1">
      <alignment horizontal="center" vertical="center" wrapText="1" shrinkToFit="1"/>
    </xf>
    <xf numFmtId="0" fontId="37" fillId="9" borderId="72" xfId="0" applyFont="1" applyFill="1" applyBorder="1" applyAlignment="1" applyProtection="1">
      <alignment horizontal="center" vertical="center" shrinkToFit="1"/>
      <protection locked="0"/>
    </xf>
    <xf numFmtId="0" fontId="37" fillId="9" borderId="73" xfId="0" applyFont="1" applyFill="1" applyBorder="1" applyAlignment="1" applyProtection="1">
      <alignment horizontal="center" vertical="center" shrinkToFit="1"/>
      <protection locked="0"/>
    </xf>
    <xf numFmtId="0" fontId="37" fillId="9" borderId="74" xfId="0" applyFont="1" applyFill="1" applyBorder="1" applyAlignment="1" applyProtection="1">
      <alignment horizontal="center" vertical="center" shrinkToFit="1"/>
      <protection locked="0"/>
    </xf>
    <xf numFmtId="0" fontId="37" fillId="9" borderId="75" xfId="0" applyFont="1" applyFill="1" applyBorder="1" applyAlignment="1" applyProtection="1">
      <alignment horizontal="center" vertical="center" shrinkToFit="1"/>
      <protection locked="0"/>
    </xf>
    <xf numFmtId="0" fontId="37" fillId="9" borderId="76" xfId="0" applyFont="1" applyFill="1" applyBorder="1" applyAlignment="1" applyProtection="1">
      <alignment horizontal="center" vertical="center" shrinkToFit="1"/>
      <protection locked="0"/>
    </xf>
    <xf numFmtId="178" fontId="38" fillId="10" borderId="50" xfId="1" applyNumberFormat="1" applyFont="1" applyFill="1" applyBorder="1" applyAlignment="1" applyProtection="1">
      <alignment horizontal="center" vertical="center" shrinkToFit="1"/>
    </xf>
    <xf numFmtId="0" fontId="36" fillId="7" borderId="34" xfId="0" applyFont="1" applyFill="1" applyBorder="1" applyAlignment="1">
      <alignment horizontal="center" vertical="center" wrapText="1" shrinkToFit="1"/>
    </xf>
    <xf numFmtId="0" fontId="36" fillId="7" borderId="36" xfId="0" applyFont="1" applyFill="1" applyBorder="1" applyAlignment="1">
      <alignment horizontal="center" vertical="center" wrapText="1" shrinkToFit="1"/>
    </xf>
    <xf numFmtId="0" fontId="34" fillId="11" borderId="44" xfId="0" applyFont="1" applyFill="1" applyBorder="1" applyAlignment="1">
      <alignment horizontal="center" vertical="center" wrapText="1" shrinkToFit="1"/>
    </xf>
    <xf numFmtId="0" fontId="34" fillId="11" borderId="51" xfId="0" applyFont="1" applyFill="1" applyBorder="1" applyAlignment="1">
      <alignment horizontal="center" vertical="center" wrapText="1" shrinkToFit="1"/>
    </xf>
    <xf numFmtId="0" fontId="30" fillId="0" borderId="43" xfId="0" applyFont="1" applyBorder="1" applyAlignment="1">
      <alignment horizontal="center" vertical="center"/>
    </xf>
    <xf numFmtId="0" fontId="38" fillId="10" borderId="50" xfId="0" applyFont="1" applyFill="1" applyBorder="1" applyAlignment="1">
      <alignment horizontal="center" vertical="center" shrinkToFit="1"/>
    </xf>
    <xf numFmtId="0" fontId="37" fillId="9" borderId="71" xfId="0" applyFont="1" applyFill="1" applyBorder="1" applyAlignment="1" applyProtection="1">
      <alignment horizontal="center" vertical="center" shrinkToFit="1"/>
      <protection locked="0"/>
    </xf>
    <xf numFmtId="0" fontId="39" fillId="10" borderId="50" xfId="0" applyFont="1" applyFill="1" applyBorder="1" applyAlignment="1" applyProtection="1">
      <alignment horizontal="center" vertical="center" shrinkToFit="1"/>
      <protection locked="0"/>
    </xf>
    <xf numFmtId="0" fontId="32" fillId="9" borderId="48" xfId="0" applyFont="1" applyFill="1" applyBorder="1" applyAlignment="1" applyProtection="1">
      <alignment horizontal="center" vertical="center" shrinkToFit="1"/>
      <protection locked="0"/>
    </xf>
    <xf numFmtId="0" fontId="34" fillId="11" borderId="25" xfId="0" applyFont="1" applyFill="1" applyBorder="1" applyAlignment="1">
      <alignment horizontal="right" vertical="center" wrapText="1" shrinkToFit="1"/>
    </xf>
    <xf numFmtId="0" fontId="32" fillId="9" borderId="64" xfId="0" applyFont="1" applyFill="1" applyBorder="1" applyAlignment="1" applyProtection="1">
      <alignment horizontal="center" vertical="center"/>
      <protection locked="0"/>
    </xf>
    <xf numFmtId="0" fontId="35" fillId="9" borderId="39" xfId="0" applyFont="1" applyFill="1" applyBorder="1" applyAlignment="1" applyProtection="1">
      <alignment horizontal="center" vertical="center" shrinkToFit="1"/>
      <protection locked="0"/>
    </xf>
    <xf numFmtId="0" fontId="35" fillId="9" borderId="40" xfId="0" applyFont="1" applyFill="1" applyBorder="1" applyAlignment="1" applyProtection="1">
      <alignment horizontal="center" vertical="center" shrinkToFit="1"/>
      <protection locked="0"/>
    </xf>
    <xf numFmtId="0" fontId="35" fillId="9" borderId="41"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xf>
    <xf numFmtId="0" fontId="32" fillId="0" borderId="50" xfId="0" applyFont="1" applyBorder="1" applyAlignment="1">
      <alignment horizontal="center" vertical="center"/>
    </xf>
    <xf numFmtId="0" fontId="33" fillId="11" borderId="34" xfId="0" applyFont="1" applyFill="1" applyBorder="1" applyAlignment="1">
      <alignment horizontal="center" vertical="center" wrapText="1" shrinkToFit="1"/>
    </xf>
    <xf numFmtId="0" fontId="33" fillId="11" borderId="36" xfId="0" applyFont="1" applyFill="1" applyBorder="1" applyAlignment="1">
      <alignment horizontal="center" vertical="center" wrapText="1" shrinkToFit="1"/>
    </xf>
    <xf numFmtId="0" fontId="33" fillId="11" borderId="35" xfId="0" applyFont="1" applyFill="1" applyBorder="1" applyAlignment="1">
      <alignment horizontal="center" vertical="center" wrapText="1" shrinkToFit="1"/>
    </xf>
    <xf numFmtId="0" fontId="33" fillId="11" borderId="37" xfId="0" applyFont="1" applyFill="1" applyBorder="1" applyAlignment="1">
      <alignment horizontal="center" vertical="center" wrapText="1"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pgWT_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Sheet"/>
      <sheetName val="進行表"/>
      <sheetName val="パラメーターテスター"/>
    </sheetNames>
    <sheetDataSet>
      <sheetData sheetId="0">
        <row r="2">
          <cell r="U2"/>
          <cell r="V2" t="str">
            <v>増強型</v>
          </cell>
          <cell r="W2" t="str">
            <v>耐久型</v>
          </cell>
          <cell r="X2" t="str">
            <v>集中型</v>
          </cell>
          <cell r="Y2" t="str">
            <v>感覚型</v>
          </cell>
          <cell r="Z2" t="str">
            <v>回復型</v>
          </cell>
          <cell r="AA2" t="str">
            <v>リソース</v>
          </cell>
          <cell r="AB2" t="str">
            <v>累積数</v>
          </cell>
          <cell r="AC2" t="str">
            <v>リソース回復型獲得数</v>
          </cell>
          <cell r="AD2" t="str">
            <v>リソース回復型累積数</v>
          </cell>
        </row>
        <row r="3">
          <cell r="U3">
            <v>0</v>
          </cell>
          <cell r="V3" t="str">
            <v>未活性</v>
          </cell>
          <cell r="W3" t="str">
            <v>未活性</v>
          </cell>
          <cell r="X3" t="str">
            <v>未活性</v>
          </cell>
          <cell r="Y3" t="str">
            <v>未活性</v>
          </cell>
          <cell r="Z3" t="str">
            <v>未活性</v>
          </cell>
          <cell r="AA3">
            <v>0</v>
          </cell>
          <cell r="AB3">
            <v>0</v>
          </cell>
          <cell r="AC3">
            <v>0</v>
          </cell>
          <cell r="AD3">
            <v>0</v>
          </cell>
        </row>
        <row r="4">
          <cell r="U4">
            <v>10</v>
          </cell>
          <cell r="V4" t="str">
            <v>未活性</v>
          </cell>
          <cell r="W4" t="str">
            <v>未活性</v>
          </cell>
          <cell r="X4" t="str">
            <v>未活性</v>
          </cell>
          <cell r="Y4" t="str">
            <v>未活性</v>
          </cell>
          <cell r="Z4" t="str">
            <v>未活性</v>
          </cell>
          <cell r="AA4">
            <v>1</v>
          </cell>
          <cell r="AB4">
            <v>1</v>
          </cell>
          <cell r="AC4">
            <v>1</v>
          </cell>
          <cell r="AD4">
            <v>1</v>
          </cell>
        </row>
        <row r="5">
          <cell r="U5">
            <v>20</v>
          </cell>
          <cell r="V5" t="str">
            <v>未活性</v>
          </cell>
          <cell r="W5" t="str">
            <v>未活性</v>
          </cell>
          <cell r="X5" t="str">
            <v>未活性</v>
          </cell>
          <cell r="Y5" t="str">
            <v>未活性</v>
          </cell>
          <cell r="Z5" t="str">
            <v>未活性</v>
          </cell>
          <cell r="AA5">
            <v>1</v>
          </cell>
          <cell r="AB5">
            <v>2</v>
          </cell>
          <cell r="AC5">
            <v>1</v>
          </cell>
          <cell r="AD5">
            <v>2</v>
          </cell>
        </row>
        <row r="6">
          <cell r="U6">
            <v>30</v>
          </cell>
          <cell r="V6" t="str">
            <v>未活性</v>
          </cell>
          <cell r="W6" t="str">
            <v>未活性</v>
          </cell>
          <cell r="X6" t="str">
            <v>未活性</v>
          </cell>
          <cell r="Y6" t="str">
            <v>未活性</v>
          </cell>
          <cell r="Z6" t="str">
            <v>未活性</v>
          </cell>
          <cell r="AA6">
            <v>1</v>
          </cell>
          <cell r="AB6">
            <v>3</v>
          </cell>
          <cell r="AC6">
            <v>1</v>
          </cell>
          <cell r="AD6">
            <v>3</v>
          </cell>
        </row>
        <row r="7">
          <cell r="U7">
            <v>40</v>
          </cell>
          <cell r="V7" t="str">
            <v>未活性</v>
          </cell>
          <cell r="W7" t="str">
            <v>未活性</v>
          </cell>
          <cell r="X7" t="str">
            <v>未活性</v>
          </cell>
          <cell r="Y7" t="str">
            <v>未活性</v>
          </cell>
          <cell r="Z7" t="str">
            <v>未活性</v>
          </cell>
          <cell r="AA7">
            <v>1</v>
          </cell>
          <cell r="AB7">
            <v>4</v>
          </cell>
          <cell r="AC7">
            <v>1</v>
          </cell>
          <cell r="AD7">
            <v>4</v>
          </cell>
        </row>
        <row r="8">
          <cell r="U8">
            <v>50</v>
          </cell>
          <cell r="V8" t="str">
            <v>未活性</v>
          </cell>
          <cell r="W8" t="str">
            <v>未活性</v>
          </cell>
          <cell r="X8" t="str">
            <v>未活性</v>
          </cell>
          <cell r="Y8" t="str">
            <v>未活性</v>
          </cell>
          <cell r="Z8" t="str">
            <v>未活性</v>
          </cell>
          <cell r="AA8">
            <v>1</v>
          </cell>
          <cell r="AB8">
            <v>5</v>
          </cell>
          <cell r="AC8">
            <v>1</v>
          </cell>
          <cell r="AD8">
            <v>5</v>
          </cell>
        </row>
        <row r="9">
          <cell r="U9">
            <v>60</v>
          </cell>
          <cell r="V9" t="str">
            <v>攻+1</v>
          </cell>
          <cell r="W9" t="str">
            <v>未活性</v>
          </cell>
          <cell r="X9" t="str">
            <v>命+1</v>
          </cell>
          <cell r="Y9" t="str">
            <v>回+1</v>
          </cell>
          <cell r="Z9" t="str">
            <v>Rd+1</v>
          </cell>
          <cell r="AA9">
            <v>1</v>
          </cell>
          <cell r="AB9">
            <v>6</v>
          </cell>
          <cell r="AC9">
            <v>2</v>
          </cell>
          <cell r="AD9">
            <v>7</v>
          </cell>
        </row>
        <row r="10">
          <cell r="U10">
            <v>70</v>
          </cell>
          <cell r="V10" t="str">
            <v>攻+2</v>
          </cell>
          <cell r="W10" t="str">
            <v>防+1</v>
          </cell>
          <cell r="X10" t="str">
            <v>命+2</v>
          </cell>
          <cell r="Y10" t="str">
            <v>回+2</v>
          </cell>
          <cell r="Z10" t="str">
            <v>Rd+2</v>
          </cell>
          <cell r="AA10">
            <v>1</v>
          </cell>
          <cell r="AB10">
            <v>7</v>
          </cell>
          <cell r="AC10">
            <v>2</v>
          </cell>
          <cell r="AD10">
            <v>9</v>
          </cell>
        </row>
        <row r="11">
          <cell r="U11">
            <v>80</v>
          </cell>
          <cell r="V11" t="str">
            <v>攻+3　判d+1</v>
          </cell>
          <cell r="W11" t="str">
            <v>防+1　判d+1</v>
          </cell>
          <cell r="X11" t="str">
            <v>命+3　判d+1</v>
          </cell>
          <cell r="Y11" t="str">
            <v>回+3　判d+1</v>
          </cell>
          <cell r="Z11" t="str">
            <v>Rd+3　判d+1</v>
          </cell>
          <cell r="AA11">
            <v>1</v>
          </cell>
          <cell r="AB11">
            <v>8</v>
          </cell>
          <cell r="AC11">
            <v>2</v>
          </cell>
          <cell r="AD11">
            <v>11</v>
          </cell>
        </row>
        <row r="12">
          <cell r="U12">
            <v>90</v>
          </cell>
          <cell r="V12" t="str">
            <v>攻+4　判d+1</v>
          </cell>
          <cell r="W12" t="str">
            <v>防+2　判d+1</v>
          </cell>
          <cell r="X12" t="str">
            <v>命+4　判d+1</v>
          </cell>
          <cell r="Y12" t="str">
            <v>回+4　判d+1</v>
          </cell>
          <cell r="Z12" t="str">
            <v>Rd+4　判d+1</v>
          </cell>
          <cell r="AA12">
            <v>1</v>
          </cell>
          <cell r="AB12">
            <v>9</v>
          </cell>
          <cell r="AC12">
            <v>2</v>
          </cell>
          <cell r="AD12">
            <v>13</v>
          </cell>
        </row>
        <row r="13">
          <cell r="U13">
            <v>100</v>
          </cell>
          <cell r="V13" t="str">
            <v>攻+5　判d+2</v>
          </cell>
          <cell r="W13" t="str">
            <v>防+2　判d+2</v>
          </cell>
          <cell r="X13" t="str">
            <v>命+5　判d+2</v>
          </cell>
          <cell r="Y13" t="str">
            <v>回+5　判d+2</v>
          </cell>
          <cell r="Z13" t="str">
            <v>Rd+5　判d+2</v>
          </cell>
          <cell r="AA13">
            <v>1</v>
          </cell>
          <cell r="AB13">
            <v>10</v>
          </cell>
          <cell r="AC13">
            <v>2</v>
          </cell>
          <cell r="AD13">
            <v>15</v>
          </cell>
        </row>
        <row r="14">
          <cell r="U14">
            <v>110</v>
          </cell>
          <cell r="V14" t="str">
            <v>攻+6　判d+2</v>
          </cell>
          <cell r="W14" t="str">
            <v>防+3　判d+2</v>
          </cell>
          <cell r="X14" t="str">
            <v>命+6　判d+2</v>
          </cell>
          <cell r="Y14" t="str">
            <v>回+6　判d+2</v>
          </cell>
          <cell r="Z14" t="str">
            <v>Rd+6　判d+2</v>
          </cell>
          <cell r="AA14">
            <v>2</v>
          </cell>
          <cell r="AB14">
            <v>12</v>
          </cell>
          <cell r="AC14">
            <v>3</v>
          </cell>
          <cell r="AD14">
            <v>18</v>
          </cell>
        </row>
        <row r="15">
          <cell r="U15">
            <v>120</v>
          </cell>
          <cell r="V15" t="str">
            <v>攻+7　判d+2</v>
          </cell>
          <cell r="W15" t="str">
            <v>防+3　判d+2</v>
          </cell>
          <cell r="X15" t="str">
            <v>命+7　判d+2</v>
          </cell>
          <cell r="Y15" t="str">
            <v>回+7　判d+2</v>
          </cell>
          <cell r="Z15" t="str">
            <v>Rd+7　判d+2</v>
          </cell>
          <cell r="AA15">
            <v>2</v>
          </cell>
          <cell r="AB15">
            <v>14</v>
          </cell>
          <cell r="AC15">
            <v>3</v>
          </cell>
          <cell r="AD15">
            <v>21</v>
          </cell>
        </row>
        <row r="16">
          <cell r="U16">
            <v>130</v>
          </cell>
          <cell r="V16" t="str">
            <v>攻+8　判d+2</v>
          </cell>
          <cell r="W16" t="str">
            <v>防+4　判d+2</v>
          </cell>
          <cell r="X16" t="str">
            <v>命+8　判d+2</v>
          </cell>
          <cell r="Y16" t="str">
            <v>回+8　判d+2</v>
          </cell>
          <cell r="Z16" t="str">
            <v>Rd+8　判d+2</v>
          </cell>
          <cell r="AA16">
            <v>2</v>
          </cell>
          <cell r="AB16">
            <v>16</v>
          </cell>
          <cell r="AC16">
            <v>3</v>
          </cell>
          <cell r="AD16">
            <v>24</v>
          </cell>
        </row>
        <row r="17">
          <cell r="U17">
            <v>140</v>
          </cell>
          <cell r="V17" t="str">
            <v>攻+9　判d+2</v>
          </cell>
          <cell r="W17" t="str">
            <v>防+4　判d+2</v>
          </cell>
          <cell r="X17" t="str">
            <v>命+9　判d+2</v>
          </cell>
          <cell r="Y17" t="str">
            <v>回+9　判d+2</v>
          </cell>
          <cell r="Z17" t="str">
            <v>Rd+9　判d+2</v>
          </cell>
          <cell r="AA17">
            <v>2</v>
          </cell>
          <cell r="AB17">
            <v>18</v>
          </cell>
          <cell r="AC17">
            <v>3</v>
          </cell>
          <cell r="AD17">
            <v>27</v>
          </cell>
        </row>
        <row r="18">
          <cell r="U18">
            <v>150</v>
          </cell>
          <cell r="V18" t="str">
            <v>攻+10　判d+3</v>
          </cell>
          <cell r="W18" t="str">
            <v>防+5　判d+3</v>
          </cell>
          <cell r="X18" t="str">
            <v>命+10　判d+3</v>
          </cell>
          <cell r="Y18" t="str">
            <v>回+10　判d+3</v>
          </cell>
          <cell r="Z18" t="str">
            <v>Rd+10　判d+3</v>
          </cell>
          <cell r="AA18">
            <v>2</v>
          </cell>
          <cell r="AB18">
            <v>20</v>
          </cell>
          <cell r="AC18">
            <v>3</v>
          </cell>
          <cell r="AD18">
            <v>30</v>
          </cell>
        </row>
        <row r="19">
          <cell r="U19">
            <v>160</v>
          </cell>
          <cell r="V19"/>
          <cell r="W19"/>
          <cell r="X19"/>
          <cell r="Y19"/>
          <cell r="Z19"/>
          <cell r="AA19">
            <v>2</v>
          </cell>
          <cell r="AB19">
            <v>22</v>
          </cell>
          <cell r="AC19">
            <v>2</v>
          </cell>
          <cell r="AD19">
            <v>32</v>
          </cell>
        </row>
        <row r="20">
          <cell r="U20">
            <v>170</v>
          </cell>
          <cell r="V20"/>
          <cell r="W20"/>
          <cell r="X20"/>
          <cell r="Y20"/>
          <cell r="Z20"/>
          <cell r="AA20">
            <v>2</v>
          </cell>
          <cell r="AB20">
            <v>24</v>
          </cell>
          <cell r="AC20">
            <v>2</v>
          </cell>
          <cell r="AD20">
            <v>34</v>
          </cell>
        </row>
        <row r="21">
          <cell r="U21">
            <v>180</v>
          </cell>
          <cell r="V21"/>
          <cell r="W21"/>
          <cell r="X21"/>
          <cell r="Y21"/>
          <cell r="Z21"/>
          <cell r="AA21">
            <v>3</v>
          </cell>
          <cell r="AB21">
            <v>27</v>
          </cell>
          <cell r="AC21">
            <v>3</v>
          </cell>
          <cell r="AD21">
            <v>37</v>
          </cell>
        </row>
        <row r="22">
          <cell r="U22">
            <v>190</v>
          </cell>
          <cell r="V22"/>
          <cell r="W22"/>
          <cell r="X22"/>
          <cell r="Y22"/>
          <cell r="Z22"/>
          <cell r="AA22">
            <v>3</v>
          </cell>
          <cell r="AB22">
            <v>30</v>
          </cell>
          <cell r="AC22">
            <v>3</v>
          </cell>
          <cell r="AD22">
            <v>40</v>
          </cell>
        </row>
        <row r="23">
          <cell r="U23">
            <v>200</v>
          </cell>
          <cell r="V23"/>
          <cell r="W23"/>
          <cell r="X23"/>
          <cell r="Y23"/>
          <cell r="Z23"/>
          <cell r="AA23">
            <v>5</v>
          </cell>
          <cell r="AB23">
            <v>35</v>
          </cell>
          <cell r="AC23">
            <v>5</v>
          </cell>
          <cell r="AD23">
            <v>45</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5E87-1B2F-41B5-A25C-E8DA2DF055AC}">
  <dimension ref="A1:AG228"/>
  <sheetViews>
    <sheetView zoomScale="85" zoomScaleNormal="85" workbookViewId="0">
      <selection sqref="A1:XFD1048576"/>
    </sheetView>
  </sheetViews>
  <sheetFormatPr defaultRowHeight="15" x14ac:dyDescent="0.4"/>
  <cols>
    <col min="1" max="1" width="4.375" style="1" customWidth="1"/>
    <col min="2" max="2" width="22.75" style="1" bestFit="1" customWidth="1"/>
    <col min="3" max="3" width="8" style="1" bestFit="1" customWidth="1"/>
    <col min="4" max="4" width="15.5" style="1" bestFit="1" customWidth="1"/>
    <col min="5" max="5" width="5" style="5" bestFit="1" customWidth="1"/>
    <col min="6" max="6" width="10.875" style="5" bestFit="1" customWidth="1"/>
    <col min="7" max="7" width="13.75" style="5" bestFit="1" customWidth="1"/>
    <col min="8" max="8" width="23.875" style="1" customWidth="1"/>
    <col min="9" max="10" width="4.375" style="1" customWidth="1"/>
    <col min="11" max="11" width="24.375" style="1" bestFit="1" customWidth="1"/>
    <col min="12" max="12" width="9" style="1" bestFit="1" customWidth="1"/>
    <col min="13" max="13" width="17.25" style="1" bestFit="1" customWidth="1"/>
    <col min="14" max="14" width="10.5" style="1" bestFit="1" customWidth="1"/>
    <col min="15" max="15" width="23.875" style="1" customWidth="1"/>
    <col min="16" max="17" width="4.375" style="1" customWidth="1"/>
    <col min="18" max="18" width="18.875" style="1" bestFit="1" customWidth="1"/>
    <col min="19" max="19" width="77.125" style="1" bestFit="1" customWidth="1"/>
    <col min="20" max="21" width="9" style="1"/>
    <col min="22" max="22" width="12.25" style="1" bestFit="1" customWidth="1"/>
    <col min="23" max="23" width="11.25" style="1" bestFit="1" customWidth="1"/>
    <col min="24" max="25" width="12.25" style="1" bestFit="1" customWidth="1"/>
    <col min="26" max="26" width="12.75" style="1" bestFit="1" customWidth="1"/>
    <col min="27" max="27" width="7.625" style="1" bestFit="1" customWidth="1"/>
    <col min="28" max="28" width="7.625" style="1" customWidth="1"/>
    <col min="29" max="30" width="17.25" style="1" bestFit="1" customWidth="1"/>
    <col min="31" max="16384" width="9" style="1"/>
  </cols>
  <sheetData>
    <row r="1" spans="1:33" x14ac:dyDescent="0.4">
      <c r="A1" s="1" t="s">
        <v>4</v>
      </c>
      <c r="J1" s="1" t="s">
        <v>5</v>
      </c>
      <c r="Q1" s="1" t="s">
        <v>39</v>
      </c>
      <c r="S1" s="1" t="s">
        <v>764</v>
      </c>
      <c r="T1" s="5"/>
      <c r="U1" s="1" t="s">
        <v>467</v>
      </c>
      <c r="AF1" s="1" t="s">
        <v>765</v>
      </c>
    </row>
    <row r="2" spans="1:33" ht="18.75" customHeight="1" x14ac:dyDescent="0.4">
      <c r="A2" s="4" t="s">
        <v>1</v>
      </c>
      <c r="B2" s="10" t="s">
        <v>2</v>
      </c>
      <c r="C2" s="10" t="s">
        <v>51</v>
      </c>
      <c r="D2" s="10" t="s">
        <v>52</v>
      </c>
      <c r="E2" s="10" t="s">
        <v>53</v>
      </c>
      <c r="F2" s="10" t="s">
        <v>186</v>
      </c>
      <c r="G2" s="10" t="s">
        <v>198</v>
      </c>
      <c r="H2" s="10" t="s">
        <v>20</v>
      </c>
      <c r="I2" s="1" t="s">
        <v>22</v>
      </c>
      <c r="J2" s="4" t="s">
        <v>1</v>
      </c>
      <c r="K2" s="10" t="s">
        <v>6</v>
      </c>
      <c r="L2" s="10" t="s">
        <v>51</v>
      </c>
      <c r="M2" s="10" t="s">
        <v>52</v>
      </c>
      <c r="N2" s="10" t="s">
        <v>84</v>
      </c>
      <c r="O2" s="10" t="s">
        <v>21</v>
      </c>
      <c r="P2" s="1" t="s">
        <v>22</v>
      </c>
      <c r="Q2" s="4" t="s">
        <v>1</v>
      </c>
      <c r="R2" s="10" t="s">
        <v>7</v>
      </c>
      <c r="S2" s="10" t="s">
        <v>766</v>
      </c>
      <c r="U2" s="10"/>
      <c r="V2" s="4" t="s">
        <v>8</v>
      </c>
      <c r="W2" s="4" t="s">
        <v>9</v>
      </c>
      <c r="X2" s="4" t="s">
        <v>10</v>
      </c>
      <c r="Y2" s="4" t="s">
        <v>11</v>
      </c>
      <c r="Z2" s="4" t="s">
        <v>24</v>
      </c>
      <c r="AA2" s="4" t="s">
        <v>468</v>
      </c>
      <c r="AB2" s="4" t="s">
        <v>469</v>
      </c>
      <c r="AC2" s="4" t="s">
        <v>470</v>
      </c>
      <c r="AD2" s="4" t="s">
        <v>471</v>
      </c>
      <c r="AF2" s="1" t="s">
        <v>767</v>
      </c>
    </row>
    <row r="3" spans="1:33" ht="15" customHeight="1" x14ac:dyDescent="0.4">
      <c r="A3" s="4">
        <v>1</v>
      </c>
      <c r="B3" s="10" t="str">
        <f t="shared" ref="B3:B51" si="0">C3&amp;" "&amp;D3</f>
        <v>強化 ライズ</v>
      </c>
      <c r="C3" s="10" t="s">
        <v>90</v>
      </c>
      <c r="D3" s="10" t="s">
        <v>91</v>
      </c>
      <c r="E3" s="7">
        <v>0.02</v>
      </c>
      <c r="F3" s="10" t="s">
        <v>189</v>
      </c>
      <c r="G3" s="10" t="s">
        <v>3</v>
      </c>
      <c r="H3" s="2" t="s">
        <v>663</v>
      </c>
      <c r="I3" s="1" t="s">
        <v>22</v>
      </c>
      <c r="J3" s="4">
        <v>1</v>
      </c>
      <c r="K3" s="10" t="str">
        <f t="shared" ref="K3:K66" si="1">L3&amp;" "&amp;M3</f>
        <v>奇跡 アブソリュート</v>
      </c>
      <c r="L3" s="10" t="s">
        <v>217</v>
      </c>
      <c r="M3" s="10" t="s">
        <v>218</v>
      </c>
      <c r="N3" s="16" t="s">
        <v>442</v>
      </c>
      <c r="O3" s="2" t="s">
        <v>1537</v>
      </c>
      <c r="P3" s="1" t="s">
        <v>22</v>
      </c>
      <c r="Q3" s="4">
        <v>1</v>
      </c>
      <c r="R3" s="10" t="s">
        <v>8</v>
      </c>
      <c r="S3" s="10" t="s">
        <v>768</v>
      </c>
      <c r="U3" s="30">
        <v>0</v>
      </c>
      <c r="V3" s="10" t="s">
        <v>472</v>
      </c>
      <c r="W3" s="10" t="s">
        <v>472</v>
      </c>
      <c r="X3" s="10" t="s">
        <v>472</v>
      </c>
      <c r="Y3" s="10" t="s">
        <v>472</v>
      </c>
      <c r="Z3" s="10" t="s">
        <v>472</v>
      </c>
      <c r="AA3" s="10">
        <v>0</v>
      </c>
      <c r="AB3" s="10">
        <v>0</v>
      </c>
      <c r="AC3" s="10">
        <v>0</v>
      </c>
      <c r="AD3" s="10">
        <v>0</v>
      </c>
      <c r="AF3" s="1" t="s">
        <v>769</v>
      </c>
      <c r="AG3" s="1" t="s">
        <v>770</v>
      </c>
    </row>
    <row r="4" spans="1:33" ht="15" customHeight="1" x14ac:dyDescent="0.4">
      <c r="A4" s="4">
        <v>2</v>
      </c>
      <c r="B4" s="10" t="str">
        <f t="shared" si="0"/>
        <v>強化×2 ライズ・ダブル</v>
      </c>
      <c r="C4" s="10" t="s">
        <v>92</v>
      </c>
      <c r="D4" s="10" t="s">
        <v>93</v>
      </c>
      <c r="E4" s="7">
        <v>0.04</v>
      </c>
      <c r="F4" s="10" t="s">
        <v>189</v>
      </c>
      <c r="G4" s="10" t="s">
        <v>425</v>
      </c>
      <c r="H4" s="2" t="s">
        <v>664</v>
      </c>
      <c r="I4" s="1" t="s">
        <v>22</v>
      </c>
      <c r="J4" s="4">
        <v>2</v>
      </c>
      <c r="K4" s="10" t="str">
        <f t="shared" si="1"/>
        <v>概念演算 アンサートーカー</v>
      </c>
      <c r="L4" s="10" t="s">
        <v>219</v>
      </c>
      <c r="M4" s="10" t="s">
        <v>220</v>
      </c>
      <c r="N4" s="16" t="s">
        <v>442</v>
      </c>
      <c r="O4" s="2" t="s">
        <v>1538</v>
      </c>
      <c r="P4" s="1" t="s">
        <v>22</v>
      </c>
      <c r="Q4" s="4">
        <v>2</v>
      </c>
      <c r="R4" s="10" t="s">
        <v>9</v>
      </c>
      <c r="S4" s="10" t="s">
        <v>771</v>
      </c>
      <c r="U4" s="30">
        <v>10</v>
      </c>
      <c r="V4" s="10" t="s">
        <v>472</v>
      </c>
      <c r="W4" s="10" t="s">
        <v>472</v>
      </c>
      <c r="X4" s="10" t="s">
        <v>472</v>
      </c>
      <c r="Y4" s="10" t="s">
        <v>472</v>
      </c>
      <c r="Z4" s="10" t="s">
        <v>472</v>
      </c>
      <c r="AA4" s="10">
        <v>1</v>
      </c>
      <c r="AB4" s="10">
        <v>1</v>
      </c>
      <c r="AC4" s="10">
        <v>1</v>
      </c>
      <c r="AD4" s="10">
        <v>1</v>
      </c>
      <c r="AF4" s="1" t="s">
        <v>772</v>
      </c>
      <c r="AG4" s="1" t="s">
        <v>773</v>
      </c>
    </row>
    <row r="5" spans="1:33" ht="15" customHeight="1" x14ac:dyDescent="0.4">
      <c r="A5" s="4">
        <v>3</v>
      </c>
      <c r="B5" s="10" t="str">
        <f t="shared" si="0"/>
        <v>強化×3 ライズ・トリプル</v>
      </c>
      <c r="C5" s="10" t="s">
        <v>94</v>
      </c>
      <c r="D5" s="10" t="s">
        <v>95</v>
      </c>
      <c r="E5" s="7">
        <v>7.0000000000000007E-2</v>
      </c>
      <c r="F5" s="10" t="s">
        <v>189</v>
      </c>
      <c r="G5" s="10" t="s">
        <v>426</v>
      </c>
      <c r="H5" s="2" t="s">
        <v>665</v>
      </c>
      <c r="I5" s="1" t="s">
        <v>22</v>
      </c>
      <c r="J5" s="4">
        <v>3</v>
      </c>
      <c r="K5" s="10" t="str">
        <f t="shared" si="1"/>
        <v>女神の加護 フォーチュン</v>
      </c>
      <c r="L5" s="10" t="s">
        <v>221</v>
      </c>
      <c r="M5" s="10" t="s">
        <v>222</v>
      </c>
      <c r="N5" s="16" t="s">
        <v>443</v>
      </c>
      <c r="O5" s="10" t="s">
        <v>666</v>
      </c>
      <c r="P5" s="1" t="s">
        <v>22</v>
      </c>
      <c r="Q5" s="4">
        <v>3</v>
      </c>
      <c r="R5" s="10" t="s">
        <v>10</v>
      </c>
      <c r="S5" s="10" t="s">
        <v>774</v>
      </c>
      <c r="U5" s="30">
        <v>20</v>
      </c>
      <c r="V5" s="10" t="s">
        <v>472</v>
      </c>
      <c r="W5" s="10" t="s">
        <v>472</v>
      </c>
      <c r="X5" s="10" t="s">
        <v>472</v>
      </c>
      <c r="Y5" s="10" t="s">
        <v>472</v>
      </c>
      <c r="Z5" s="10" t="s">
        <v>472</v>
      </c>
      <c r="AA5" s="10">
        <v>1</v>
      </c>
      <c r="AB5" s="10">
        <f>AB4+AA5</f>
        <v>2</v>
      </c>
      <c r="AC5" s="10">
        <v>1</v>
      </c>
      <c r="AD5" s="10">
        <f>AD4+AC5</f>
        <v>2</v>
      </c>
      <c r="AF5" s="1" t="s">
        <v>775</v>
      </c>
      <c r="AG5" s="1" t="s">
        <v>776</v>
      </c>
    </row>
    <row r="6" spans="1:33" ht="15" customHeight="1" x14ac:dyDescent="0.4">
      <c r="A6" s="4">
        <v>4</v>
      </c>
      <c r="B6" s="10" t="str">
        <f t="shared" si="0"/>
        <v>瞬間強化 インスタント</v>
      </c>
      <c r="C6" s="10" t="s">
        <v>96</v>
      </c>
      <c r="D6" s="10" t="s">
        <v>97</v>
      </c>
      <c r="E6" s="7">
        <v>0.03</v>
      </c>
      <c r="F6" s="10" t="s">
        <v>191</v>
      </c>
      <c r="G6" s="10" t="s">
        <v>427</v>
      </c>
      <c r="H6" s="2" t="s">
        <v>667</v>
      </c>
      <c r="I6" s="1" t="s">
        <v>22</v>
      </c>
      <c r="J6" s="4">
        <v>4</v>
      </c>
      <c r="K6" s="10" t="str">
        <f t="shared" si="1"/>
        <v>逆演算 クラッキング</v>
      </c>
      <c r="L6" s="10" t="s">
        <v>223</v>
      </c>
      <c r="M6" s="10" t="s">
        <v>224</v>
      </c>
      <c r="N6" s="16" t="s">
        <v>668</v>
      </c>
      <c r="O6" s="2" t="s">
        <v>1539</v>
      </c>
      <c r="P6" s="1" t="s">
        <v>22</v>
      </c>
      <c r="Q6" s="4">
        <v>4</v>
      </c>
      <c r="R6" s="10" t="s">
        <v>11</v>
      </c>
      <c r="S6" s="10" t="s">
        <v>777</v>
      </c>
      <c r="U6" s="30">
        <v>30</v>
      </c>
      <c r="V6" s="10" t="s">
        <v>472</v>
      </c>
      <c r="W6" s="10" t="s">
        <v>472</v>
      </c>
      <c r="X6" s="10" t="s">
        <v>472</v>
      </c>
      <c r="Y6" s="10" t="s">
        <v>472</v>
      </c>
      <c r="Z6" s="10" t="s">
        <v>472</v>
      </c>
      <c r="AA6" s="10">
        <v>1</v>
      </c>
      <c r="AB6" s="10">
        <f>AB5+AA6</f>
        <v>3</v>
      </c>
      <c r="AC6" s="10">
        <v>1</v>
      </c>
      <c r="AD6" s="10">
        <f>AD5+AC6</f>
        <v>3</v>
      </c>
      <c r="AF6" s="1" t="s">
        <v>778</v>
      </c>
      <c r="AG6" s="1" t="s">
        <v>779</v>
      </c>
    </row>
    <row r="7" spans="1:33" ht="15" customHeight="1" x14ac:dyDescent="0.4">
      <c r="A7" s="4">
        <v>5</v>
      </c>
      <c r="B7" s="10" t="str">
        <f t="shared" si="0"/>
        <v>変質 アザー</v>
      </c>
      <c r="C7" s="10" t="s">
        <v>98</v>
      </c>
      <c r="D7" s="10" t="s">
        <v>99</v>
      </c>
      <c r="E7" s="7">
        <v>0.03</v>
      </c>
      <c r="F7" s="10" t="s">
        <v>191</v>
      </c>
      <c r="G7" s="10" t="s">
        <v>427</v>
      </c>
      <c r="H7" s="10" t="s">
        <v>669</v>
      </c>
      <c r="I7" s="1" t="s">
        <v>22</v>
      </c>
      <c r="J7" s="4">
        <v>5</v>
      </c>
      <c r="K7" s="10" t="str">
        <f t="shared" si="1"/>
        <v>再転 リテイク</v>
      </c>
      <c r="L7" s="10" t="s">
        <v>225</v>
      </c>
      <c r="M7" s="10" t="s">
        <v>226</v>
      </c>
      <c r="N7" s="16" t="s">
        <v>445</v>
      </c>
      <c r="O7" s="2" t="s">
        <v>670</v>
      </c>
      <c r="P7" s="1" t="s">
        <v>22</v>
      </c>
      <c r="Q7" s="4">
        <v>5</v>
      </c>
      <c r="R7" s="10" t="s">
        <v>24</v>
      </c>
      <c r="S7" s="10"/>
      <c r="U7" s="30">
        <v>40</v>
      </c>
      <c r="V7" s="10" t="s">
        <v>472</v>
      </c>
      <c r="W7" s="10" t="s">
        <v>472</v>
      </c>
      <c r="X7" s="10" t="s">
        <v>472</v>
      </c>
      <c r="Y7" s="10" t="s">
        <v>472</v>
      </c>
      <c r="Z7" s="10" t="s">
        <v>472</v>
      </c>
      <c r="AA7" s="10">
        <v>1</v>
      </c>
      <c r="AB7" s="10">
        <f t="shared" ref="AB7:AB23" si="2">AB6+AA7</f>
        <v>4</v>
      </c>
      <c r="AC7" s="10">
        <v>1</v>
      </c>
      <c r="AD7" s="10">
        <f t="shared" ref="AD7:AD23" si="3">AD6+AC7</f>
        <v>4</v>
      </c>
      <c r="AF7" s="1" t="s">
        <v>780</v>
      </c>
      <c r="AG7" s="1" t="s">
        <v>781</v>
      </c>
    </row>
    <row r="8" spans="1:33" ht="15" customHeight="1" x14ac:dyDescent="0.4">
      <c r="A8" s="4">
        <v>6</v>
      </c>
      <c r="B8" s="10" t="str">
        <f t="shared" si="0"/>
        <v>異形化 トランス</v>
      </c>
      <c r="C8" s="10" t="s">
        <v>100</v>
      </c>
      <c r="D8" s="10" t="s">
        <v>101</v>
      </c>
      <c r="E8" s="7">
        <v>0.04</v>
      </c>
      <c r="F8" s="10" t="s">
        <v>191</v>
      </c>
      <c r="G8" s="10" t="s">
        <v>428</v>
      </c>
      <c r="H8" s="10" t="s">
        <v>671</v>
      </c>
      <c r="I8" s="1" t="s">
        <v>22</v>
      </c>
      <c r="J8" s="4">
        <v>6</v>
      </c>
      <c r="K8" s="10" t="str">
        <f t="shared" si="1"/>
        <v>逆転 リバース</v>
      </c>
      <c r="L8" s="10" t="s">
        <v>227</v>
      </c>
      <c r="M8" s="10" t="s">
        <v>228</v>
      </c>
      <c r="N8" s="16" t="s">
        <v>445</v>
      </c>
      <c r="O8" s="2" t="s">
        <v>672</v>
      </c>
      <c r="P8" s="1" t="s">
        <v>22</v>
      </c>
      <c r="U8" s="30">
        <v>50</v>
      </c>
      <c r="V8" s="10" t="s">
        <v>472</v>
      </c>
      <c r="W8" s="10" t="s">
        <v>472</v>
      </c>
      <c r="X8" s="10" t="s">
        <v>472</v>
      </c>
      <c r="Y8" s="10" t="s">
        <v>472</v>
      </c>
      <c r="Z8" s="10" t="s">
        <v>472</v>
      </c>
      <c r="AA8" s="10">
        <v>1</v>
      </c>
      <c r="AB8" s="10">
        <f t="shared" si="2"/>
        <v>5</v>
      </c>
      <c r="AC8" s="10">
        <v>1</v>
      </c>
      <c r="AD8" s="10">
        <f t="shared" si="3"/>
        <v>5</v>
      </c>
      <c r="AF8" s="1" t="s">
        <v>782</v>
      </c>
      <c r="AG8" s="1" t="s">
        <v>783</v>
      </c>
    </row>
    <row r="9" spans="1:33" ht="15" customHeight="1" x14ac:dyDescent="0.4">
      <c r="A9" s="4">
        <v>7</v>
      </c>
      <c r="B9" s="10" t="str">
        <f t="shared" si="0"/>
        <v>補強 フォロー</v>
      </c>
      <c r="C9" s="10" t="s">
        <v>182</v>
      </c>
      <c r="D9" s="10" t="s">
        <v>429</v>
      </c>
      <c r="E9" s="7">
        <v>0.02</v>
      </c>
      <c r="F9" s="10" t="s">
        <v>192</v>
      </c>
      <c r="G9" s="10" t="s">
        <v>3</v>
      </c>
      <c r="H9" s="2" t="s">
        <v>673</v>
      </c>
      <c r="I9" s="1" t="s">
        <v>22</v>
      </c>
      <c r="J9" s="4">
        <v>7</v>
      </c>
      <c r="K9" s="10" t="str">
        <f t="shared" si="1"/>
        <v>伏兵 ダークホース</v>
      </c>
      <c r="L9" s="10" t="s">
        <v>229</v>
      </c>
      <c r="M9" s="10" t="s">
        <v>230</v>
      </c>
      <c r="N9" s="16" t="s">
        <v>314</v>
      </c>
      <c r="O9" s="2" t="s">
        <v>674</v>
      </c>
      <c r="P9" s="1" t="s">
        <v>22</v>
      </c>
      <c r="U9" s="30">
        <v>60</v>
      </c>
      <c r="V9" s="10" t="s">
        <v>473</v>
      </c>
      <c r="W9" s="10" t="s">
        <v>472</v>
      </c>
      <c r="X9" s="10" t="s">
        <v>474</v>
      </c>
      <c r="Y9" s="10" t="s">
        <v>475</v>
      </c>
      <c r="Z9" s="10" t="s">
        <v>476</v>
      </c>
      <c r="AA9" s="10">
        <v>1</v>
      </c>
      <c r="AB9" s="10">
        <f t="shared" si="2"/>
        <v>6</v>
      </c>
      <c r="AC9" s="10">
        <v>2</v>
      </c>
      <c r="AD9" s="10">
        <f t="shared" si="3"/>
        <v>7</v>
      </c>
      <c r="AF9" s="1" t="s">
        <v>784</v>
      </c>
      <c r="AG9" s="1" t="s">
        <v>785</v>
      </c>
    </row>
    <row r="10" spans="1:33" ht="15" customHeight="1" x14ac:dyDescent="0.4">
      <c r="A10" s="4">
        <v>8</v>
      </c>
      <c r="B10" s="10" t="str">
        <f t="shared" si="0"/>
        <v>補強×2 フォロー・ダブル</v>
      </c>
      <c r="C10" s="10" t="s">
        <v>199</v>
      </c>
      <c r="D10" s="10" t="s">
        <v>430</v>
      </c>
      <c r="E10" s="7">
        <v>0.03</v>
      </c>
      <c r="F10" s="10" t="s">
        <v>192</v>
      </c>
      <c r="G10" s="10" t="s">
        <v>477</v>
      </c>
      <c r="H10" s="2" t="s">
        <v>675</v>
      </c>
      <c r="I10" s="1" t="s">
        <v>22</v>
      </c>
      <c r="J10" s="4">
        <v>8</v>
      </c>
      <c r="K10" s="10" t="str">
        <f t="shared" si="1"/>
        <v>前言撤回 パラドックス</v>
      </c>
      <c r="L10" s="10" t="s">
        <v>231</v>
      </c>
      <c r="M10" s="10" t="s">
        <v>232</v>
      </c>
      <c r="N10" s="16" t="s">
        <v>446</v>
      </c>
      <c r="O10" s="2" t="s">
        <v>676</v>
      </c>
      <c r="P10" s="1" t="s">
        <v>22</v>
      </c>
      <c r="Q10" s="1" t="s">
        <v>12</v>
      </c>
      <c r="U10" s="30">
        <v>70</v>
      </c>
      <c r="V10" s="10" t="s">
        <v>478</v>
      </c>
      <c r="W10" s="10" t="s">
        <v>479</v>
      </c>
      <c r="X10" s="10" t="s">
        <v>480</v>
      </c>
      <c r="Y10" s="10" t="s">
        <v>481</v>
      </c>
      <c r="Z10" s="10" t="s">
        <v>482</v>
      </c>
      <c r="AA10" s="10">
        <v>1</v>
      </c>
      <c r="AB10" s="10">
        <f t="shared" si="2"/>
        <v>7</v>
      </c>
      <c r="AC10" s="10">
        <v>2</v>
      </c>
      <c r="AD10" s="10">
        <f t="shared" si="3"/>
        <v>9</v>
      </c>
      <c r="AF10" s="1" t="s">
        <v>786</v>
      </c>
      <c r="AG10" s="1" t="s">
        <v>787</v>
      </c>
    </row>
    <row r="11" spans="1:33" ht="15" customHeight="1" x14ac:dyDescent="0.4">
      <c r="A11" s="4">
        <v>9</v>
      </c>
      <c r="B11" s="10" t="str">
        <f t="shared" si="0"/>
        <v>補強×3 フォロー・トリプル</v>
      </c>
      <c r="C11" s="10" t="s">
        <v>200</v>
      </c>
      <c r="D11" s="10" t="s">
        <v>431</v>
      </c>
      <c r="E11" s="7">
        <v>0.06</v>
      </c>
      <c r="F11" s="10" t="s">
        <v>192</v>
      </c>
      <c r="G11" s="10" t="s">
        <v>428</v>
      </c>
      <c r="H11" s="2" t="s">
        <v>677</v>
      </c>
      <c r="I11" s="1" t="s">
        <v>22</v>
      </c>
      <c r="J11" s="4">
        <v>9</v>
      </c>
      <c r="K11" s="10" t="str">
        <f t="shared" si="1"/>
        <v>幻想殺し イマジンブレイカー</v>
      </c>
      <c r="L11" s="10" t="s">
        <v>233</v>
      </c>
      <c r="M11" s="10" t="s">
        <v>234</v>
      </c>
      <c r="N11" s="16" t="s">
        <v>636</v>
      </c>
      <c r="O11" s="2" t="s">
        <v>678</v>
      </c>
      <c r="P11" s="1" t="s">
        <v>22</v>
      </c>
      <c r="Q11" s="4" t="s">
        <v>1</v>
      </c>
      <c r="R11" s="10" t="s">
        <v>13</v>
      </c>
      <c r="S11" s="10" t="s">
        <v>23</v>
      </c>
      <c r="U11" s="30">
        <v>80</v>
      </c>
      <c r="V11" s="10" t="s">
        <v>637</v>
      </c>
      <c r="W11" s="10" t="s">
        <v>638</v>
      </c>
      <c r="X11" s="10" t="s">
        <v>639</v>
      </c>
      <c r="Y11" s="10" t="s">
        <v>640</v>
      </c>
      <c r="Z11" s="10" t="s">
        <v>641</v>
      </c>
      <c r="AA11" s="10">
        <v>1</v>
      </c>
      <c r="AB11" s="10">
        <f t="shared" si="2"/>
        <v>8</v>
      </c>
      <c r="AC11" s="10">
        <v>2</v>
      </c>
      <c r="AD11" s="10">
        <f t="shared" si="3"/>
        <v>11</v>
      </c>
      <c r="AF11" s="1" t="s">
        <v>788</v>
      </c>
      <c r="AG11" s="1" t="s">
        <v>789</v>
      </c>
    </row>
    <row r="12" spans="1:33" ht="15" customHeight="1" x14ac:dyDescent="0.4">
      <c r="A12" s="4">
        <v>10</v>
      </c>
      <c r="B12" s="10" t="str">
        <f t="shared" si="0"/>
        <v>減衰 フォール</v>
      </c>
      <c r="C12" s="10" t="s">
        <v>102</v>
      </c>
      <c r="D12" s="10" t="s">
        <v>103</v>
      </c>
      <c r="E12" s="7">
        <v>0.02</v>
      </c>
      <c r="F12" s="10" t="s">
        <v>190</v>
      </c>
      <c r="G12" s="10" t="s">
        <v>3</v>
      </c>
      <c r="H12" s="2" t="s">
        <v>679</v>
      </c>
      <c r="I12" s="1" t="s">
        <v>22</v>
      </c>
      <c r="J12" s="4">
        <v>10</v>
      </c>
      <c r="K12" s="10" t="str">
        <f t="shared" si="1"/>
        <v>事象反転 オールフィクション</v>
      </c>
      <c r="L12" s="10" t="s">
        <v>235</v>
      </c>
      <c r="M12" s="10" t="s">
        <v>236</v>
      </c>
      <c r="N12" s="16" t="s">
        <v>668</v>
      </c>
      <c r="O12" s="2" t="s">
        <v>790</v>
      </c>
      <c r="P12" s="1" t="s">
        <v>22</v>
      </c>
      <c r="Q12" s="4">
        <v>2</v>
      </c>
      <c r="R12" s="10" t="s">
        <v>61</v>
      </c>
      <c r="S12" s="10" t="s">
        <v>43</v>
      </c>
      <c r="U12" s="30">
        <v>90</v>
      </c>
      <c r="V12" s="10" t="s">
        <v>483</v>
      </c>
      <c r="W12" s="10" t="s">
        <v>484</v>
      </c>
      <c r="X12" s="10" t="s">
        <v>485</v>
      </c>
      <c r="Y12" s="10" t="s">
        <v>486</v>
      </c>
      <c r="Z12" s="10" t="s">
        <v>487</v>
      </c>
      <c r="AA12" s="10">
        <v>1</v>
      </c>
      <c r="AB12" s="10">
        <f t="shared" si="2"/>
        <v>9</v>
      </c>
      <c r="AC12" s="10">
        <v>2</v>
      </c>
      <c r="AD12" s="10">
        <f t="shared" si="3"/>
        <v>13</v>
      </c>
      <c r="AF12" s="1" t="s">
        <v>791</v>
      </c>
      <c r="AG12" s="1" t="s">
        <v>792</v>
      </c>
    </row>
    <row r="13" spans="1:33" ht="15" customHeight="1" x14ac:dyDescent="0.4">
      <c r="A13" s="4">
        <v>11</v>
      </c>
      <c r="B13" s="10" t="str">
        <f t="shared" si="0"/>
        <v>減衰×2 フォール・ダブル</v>
      </c>
      <c r="C13" s="10" t="s">
        <v>104</v>
      </c>
      <c r="D13" s="10" t="s">
        <v>105</v>
      </c>
      <c r="E13" s="7">
        <v>0.04</v>
      </c>
      <c r="F13" s="10" t="s">
        <v>190</v>
      </c>
      <c r="G13" s="10" t="s">
        <v>183</v>
      </c>
      <c r="H13" s="2" t="s">
        <v>680</v>
      </c>
      <c r="I13" s="1" t="s">
        <v>22</v>
      </c>
      <c r="J13" s="4">
        <v>11</v>
      </c>
      <c r="K13" s="10" t="str">
        <f t="shared" si="1"/>
        <v>原点回帰 リセット</v>
      </c>
      <c r="L13" s="10" t="s">
        <v>237</v>
      </c>
      <c r="M13" s="10" t="s">
        <v>238</v>
      </c>
      <c r="N13" s="16" t="s">
        <v>314</v>
      </c>
      <c r="O13" s="10" t="s">
        <v>447</v>
      </c>
      <c r="P13" s="1" t="s">
        <v>22</v>
      </c>
      <c r="Q13" s="4">
        <v>3</v>
      </c>
      <c r="R13" s="10" t="s">
        <v>62</v>
      </c>
      <c r="S13" s="10" t="s">
        <v>25</v>
      </c>
      <c r="U13" s="30">
        <v>100</v>
      </c>
      <c r="V13" s="10" t="s">
        <v>488</v>
      </c>
      <c r="W13" s="10" t="s">
        <v>489</v>
      </c>
      <c r="X13" s="10" t="s">
        <v>490</v>
      </c>
      <c r="Y13" s="10" t="s">
        <v>491</v>
      </c>
      <c r="Z13" s="10" t="s">
        <v>492</v>
      </c>
      <c r="AA13" s="10">
        <v>1</v>
      </c>
      <c r="AB13" s="10">
        <f t="shared" si="2"/>
        <v>10</v>
      </c>
      <c r="AC13" s="10">
        <v>2</v>
      </c>
      <c r="AD13" s="10">
        <f t="shared" si="3"/>
        <v>15</v>
      </c>
      <c r="AF13" s="1" t="s">
        <v>793</v>
      </c>
      <c r="AG13" s="1" t="s">
        <v>794</v>
      </c>
    </row>
    <row r="14" spans="1:33" ht="15" customHeight="1" x14ac:dyDescent="0.4">
      <c r="A14" s="4">
        <v>12</v>
      </c>
      <c r="B14" s="10" t="str">
        <f t="shared" si="0"/>
        <v>減衰×3 フォール・トリプル</v>
      </c>
      <c r="C14" s="10" t="s">
        <v>106</v>
      </c>
      <c r="D14" s="10" t="s">
        <v>107</v>
      </c>
      <c r="E14" s="7">
        <v>7.0000000000000007E-2</v>
      </c>
      <c r="F14" s="10" t="s">
        <v>190</v>
      </c>
      <c r="G14" s="10" t="s">
        <v>184</v>
      </c>
      <c r="H14" s="2" t="s">
        <v>681</v>
      </c>
      <c r="I14" s="1" t="s">
        <v>22</v>
      </c>
      <c r="J14" s="4">
        <v>12</v>
      </c>
      <c r="K14" s="10" t="str">
        <f t="shared" si="1"/>
        <v>再生者 アンデッド</v>
      </c>
      <c r="L14" s="10" t="s">
        <v>239</v>
      </c>
      <c r="M14" s="10" t="s">
        <v>240</v>
      </c>
      <c r="N14" s="16" t="s">
        <v>445</v>
      </c>
      <c r="O14" s="10" t="s">
        <v>682</v>
      </c>
      <c r="P14" s="1" t="s">
        <v>22</v>
      </c>
      <c r="Q14" s="4">
        <v>4</v>
      </c>
      <c r="R14" s="10" t="s">
        <v>63</v>
      </c>
      <c r="S14" s="10" t="s">
        <v>44</v>
      </c>
      <c r="U14" s="30">
        <v>110</v>
      </c>
      <c r="V14" s="10" t="s">
        <v>493</v>
      </c>
      <c r="W14" s="10" t="s">
        <v>494</v>
      </c>
      <c r="X14" s="10" t="s">
        <v>495</v>
      </c>
      <c r="Y14" s="10" t="s">
        <v>496</v>
      </c>
      <c r="Z14" s="10" t="s">
        <v>497</v>
      </c>
      <c r="AA14" s="10">
        <v>2</v>
      </c>
      <c r="AB14" s="10">
        <f t="shared" si="2"/>
        <v>12</v>
      </c>
      <c r="AC14" s="10">
        <v>3</v>
      </c>
      <c r="AD14" s="10">
        <f t="shared" si="3"/>
        <v>18</v>
      </c>
      <c r="AF14" s="1" t="s">
        <v>795</v>
      </c>
      <c r="AG14" s="1" t="s">
        <v>796</v>
      </c>
    </row>
    <row r="15" spans="1:33" ht="15" customHeight="1" x14ac:dyDescent="0.4">
      <c r="A15" s="4">
        <v>13</v>
      </c>
      <c r="B15" s="10" t="str">
        <f t="shared" si="0"/>
        <v>感覚妨害 クローズ</v>
      </c>
      <c r="C15" s="10" t="s">
        <v>108</v>
      </c>
      <c r="D15" s="10" t="s">
        <v>109</v>
      </c>
      <c r="E15" s="7">
        <v>0.02</v>
      </c>
      <c r="F15" s="10" t="s">
        <v>191</v>
      </c>
      <c r="G15" s="10" t="s">
        <v>432</v>
      </c>
      <c r="H15" s="2" t="s">
        <v>683</v>
      </c>
      <c r="I15" s="1" t="s">
        <v>22</v>
      </c>
      <c r="J15" s="4">
        <v>13</v>
      </c>
      <c r="K15" s="10" t="str">
        <f t="shared" si="1"/>
        <v>神託 リザレクト</v>
      </c>
      <c r="L15" s="10" t="s">
        <v>318</v>
      </c>
      <c r="M15" s="10" t="s">
        <v>241</v>
      </c>
      <c r="N15" s="16" t="s">
        <v>356</v>
      </c>
      <c r="O15" s="10" t="s">
        <v>684</v>
      </c>
      <c r="P15" s="1" t="s">
        <v>22</v>
      </c>
      <c r="Q15" s="4">
        <v>5</v>
      </c>
      <c r="R15" s="10" t="s">
        <v>64</v>
      </c>
      <c r="S15" s="10" t="s">
        <v>26</v>
      </c>
      <c r="U15" s="30">
        <v>120</v>
      </c>
      <c r="V15" s="10" t="s">
        <v>498</v>
      </c>
      <c r="W15" s="10" t="s">
        <v>494</v>
      </c>
      <c r="X15" s="10" t="s">
        <v>499</v>
      </c>
      <c r="Y15" s="10" t="s">
        <v>500</v>
      </c>
      <c r="Z15" s="10" t="s">
        <v>501</v>
      </c>
      <c r="AA15" s="10">
        <v>2</v>
      </c>
      <c r="AB15" s="10">
        <f t="shared" si="2"/>
        <v>14</v>
      </c>
      <c r="AC15" s="10">
        <v>3</v>
      </c>
      <c r="AD15" s="10">
        <f t="shared" si="3"/>
        <v>21</v>
      </c>
      <c r="AF15" s="1" t="s">
        <v>797</v>
      </c>
      <c r="AG15" s="1" t="s">
        <v>798</v>
      </c>
    </row>
    <row r="16" spans="1:33" ht="15" customHeight="1" x14ac:dyDescent="0.4">
      <c r="A16" s="4">
        <v>14</v>
      </c>
      <c r="B16" s="10" t="str">
        <f t="shared" si="0"/>
        <v>脱力 ナーフ</v>
      </c>
      <c r="C16" s="10" t="s">
        <v>110</v>
      </c>
      <c r="D16" s="10" t="s">
        <v>111</v>
      </c>
      <c r="E16" s="7">
        <v>0.03</v>
      </c>
      <c r="F16" s="10" t="s">
        <v>188</v>
      </c>
      <c r="G16" s="10" t="s">
        <v>320</v>
      </c>
      <c r="H16" s="2" t="s">
        <v>685</v>
      </c>
      <c r="I16" s="1" t="s">
        <v>22</v>
      </c>
      <c r="J16" s="4">
        <v>14</v>
      </c>
      <c r="K16" s="10" t="str">
        <f t="shared" si="1"/>
        <v>金剛不壊 サムライハート</v>
      </c>
      <c r="L16" s="10" t="s">
        <v>242</v>
      </c>
      <c r="M16" s="10" t="s">
        <v>243</v>
      </c>
      <c r="N16" s="10" t="s">
        <v>315</v>
      </c>
      <c r="O16" s="10" t="s">
        <v>686</v>
      </c>
      <c r="P16" s="1" t="s">
        <v>22</v>
      </c>
      <c r="Q16" s="4">
        <v>6</v>
      </c>
      <c r="R16" s="10" t="s">
        <v>452</v>
      </c>
      <c r="S16" s="10" t="s">
        <v>502</v>
      </c>
      <c r="U16" s="30">
        <v>130</v>
      </c>
      <c r="V16" s="10" t="s">
        <v>503</v>
      </c>
      <c r="W16" s="10" t="s">
        <v>504</v>
      </c>
      <c r="X16" s="10" t="s">
        <v>505</v>
      </c>
      <c r="Y16" s="10" t="s">
        <v>506</v>
      </c>
      <c r="Z16" s="10" t="s">
        <v>507</v>
      </c>
      <c r="AA16" s="10">
        <v>2</v>
      </c>
      <c r="AB16" s="10">
        <f t="shared" si="2"/>
        <v>16</v>
      </c>
      <c r="AC16" s="10">
        <v>3</v>
      </c>
      <c r="AD16" s="10">
        <f t="shared" si="3"/>
        <v>24</v>
      </c>
      <c r="AF16" s="1" t="s">
        <v>799</v>
      </c>
      <c r="AG16" s="1" t="s">
        <v>800</v>
      </c>
    </row>
    <row r="17" spans="1:33" ht="15" customHeight="1" x14ac:dyDescent="0.4">
      <c r="A17" s="4">
        <v>15</v>
      </c>
      <c r="B17" s="10" t="str">
        <f t="shared" si="0"/>
        <v>放射 ショット</v>
      </c>
      <c r="C17" s="10" t="s">
        <v>112</v>
      </c>
      <c r="D17" s="10" t="s">
        <v>113</v>
      </c>
      <c r="E17" s="7">
        <v>0.02</v>
      </c>
      <c r="F17" s="10" t="s">
        <v>185</v>
      </c>
      <c r="G17" s="10" t="s">
        <v>3</v>
      </c>
      <c r="H17" s="2" t="s">
        <v>687</v>
      </c>
      <c r="I17" s="1" t="s">
        <v>22</v>
      </c>
      <c r="J17" s="4">
        <v>15</v>
      </c>
      <c r="K17" s="10" t="str">
        <f t="shared" si="1"/>
        <v>悪運 ダイハード</v>
      </c>
      <c r="L17" s="10" t="s">
        <v>244</v>
      </c>
      <c r="M17" s="10" t="s">
        <v>448</v>
      </c>
      <c r="N17" s="16" t="s">
        <v>314</v>
      </c>
      <c r="O17" s="10" t="s">
        <v>688</v>
      </c>
      <c r="P17" s="1" t="s">
        <v>22</v>
      </c>
      <c r="Q17" s="4">
        <v>7</v>
      </c>
      <c r="R17" s="10" t="s">
        <v>65</v>
      </c>
      <c r="S17" s="10" t="s">
        <v>45</v>
      </c>
      <c r="U17" s="30">
        <v>140</v>
      </c>
      <c r="V17" s="10" t="s">
        <v>508</v>
      </c>
      <c r="W17" s="10" t="s">
        <v>504</v>
      </c>
      <c r="X17" s="10" t="s">
        <v>509</v>
      </c>
      <c r="Y17" s="10" t="s">
        <v>510</v>
      </c>
      <c r="Z17" s="10" t="s">
        <v>511</v>
      </c>
      <c r="AA17" s="10">
        <v>2</v>
      </c>
      <c r="AB17" s="10">
        <f t="shared" si="2"/>
        <v>18</v>
      </c>
      <c r="AC17" s="10">
        <v>3</v>
      </c>
      <c r="AD17" s="10">
        <f t="shared" si="3"/>
        <v>27</v>
      </c>
      <c r="AF17" s="1" t="s">
        <v>801</v>
      </c>
      <c r="AG17" s="1" t="s">
        <v>802</v>
      </c>
    </row>
    <row r="18" spans="1:33" ht="15" customHeight="1" x14ac:dyDescent="0.4">
      <c r="A18" s="4">
        <v>16</v>
      </c>
      <c r="B18" s="10" t="str">
        <f t="shared" si="0"/>
        <v>一点集中 スティンガー</v>
      </c>
      <c r="C18" s="10" t="s">
        <v>114</v>
      </c>
      <c r="D18" s="10" t="s">
        <v>115</v>
      </c>
      <c r="E18" s="7">
        <v>0.03</v>
      </c>
      <c r="F18" s="10" t="s">
        <v>190</v>
      </c>
      <c r="G18" s="10" t="s">
        <v>321</v>
      </c>
      <c r="H18" s="2" t="s">
        <v>689</v>
      </c>
      <c r="I18" s="1" t="s">
        <v>22</v>
      </c>
      <c r="J18" s="4">
        <v>16</v>
      </c>
      <c r="K18" s="10" t="str">
        <f t="shared" si="1"/>
        <v>絶対防御 ゼロリザルト</v>
      </c>
      <c r="L18" s="10" t="s">
        <v>245</v>
      </c>
      <c r="M18" s="10" t="s">
        <v>246</v>
      </c>
      <c r="N18" s="16" t="s">
        <v>661</v>
      </c>
      <c r="O18" s="2" t="s">
        <v>690</v>
      </c>
      <c r="P18" s="1" t="s">
        <v>22</v>
      </c>
      <c r="Q18" s="4">
        <v>8</v>
      </c>
      <c r="R18" s="10" t="s">
        <v>66</v>
      </c>
      <c r="S18" s="10" t="s">
        <v>27</v>
      </c>
      <c r="U18" s="30">
        <v>150</v>
      </c>
      <c r="V18" s="10" t="s">
        <v>512</v>
      </c>
      <c r="W18" s="10" t="s">
        <v>513</v>
      </c>
      <c r="X18" s="10" t="s">
        <v>514</v>
      </c>
      <c r="Y18" s="10" t="s">
        <v>515</v>
      </c>
      <c r="Z18" s="10" t="s">
        <v>516</v>
      </c>
      <c r="AA18" s="10">
        <v>2</v>
      </c>
      <c r="AB18" s="10">
        <f t="shared" si="2"/>
        <v>20</v>
      </c>
      <c r="AC18" s="10">
        <v>3</v>
      </c>
      <c r="AD18" s="10">
        <f t="shared" si="3"/>
        <v>30</v>
      </c>
      <c r="AF18" s="1" t="s">
        <v>803</v>
      </c>
      <c r="AG18" s="1" t="s">
        <v>804</v>
      </c>
    </row>
    <row r="19" spans="1:33" ht="15" customHeight="1" x14ac:dyDescent="0.4">
      <c r="A19" s="4">
        <v>17</v>
      </c>
      <c r="B19" s="10" t="str">
        <f t="shared" si="0"/>
        <v>共振 ウェイブ</v>
      </c>
      <c r="C19" s="10" t="s">
        <v>116</v>
      </c>
      <c r="D19" s="10" t="s">
        <v>117</v>
      </c>
      <c r="E19" s="7">
        <v>0.03</v>
      </c>
      <c r="F19" s="10" t="s">
        <v>190</v>
      </c>
      <c r="G19" s="10" t="s">
        <v>322</v>
      </c>
      <c r="H19" s="2" t="s">
        <v>691</v>
      </c>
      <c r="I19" s="1" t="s">
        <v>22</v>
      </c>
      <c r="J19" s="4">
        <v>17</v>
      </c>
      <c r="K19" s="10" t="str">
        <f t="shared" si="1"/>
        <v>呪詛 ミラーリング</v>
      </c>
      <c r="L19" s="10" t="s">
        <v>247</v>
      </c>
      <c r="M19" s="10" t="s">
        <v>248</v>
      </c>
      <c r="N19" s="16" t="s">
        <v>636</v>
      </c>
      <c r="O19" s="2" t="s">
        <v>692</v>
      </c>
      <c r="P19" s="1" t="s">
        <v>22</v>
      </c>
      <c r="Q19" s="4">
        <v>9</v>
      </c>
      <c r="R19" s="10" t="s">
        <v>67</v>
      </c>
      <c r="S19" s="10" t="s">
        <v>28</v>
      </c>
      <c r="U19" s="30">
        <v>160</v>
      </c>
      <c r="V19" s="10"/>
      <c r="W19" s="10"/>
      <c r="X19" s="10"/>
      <c r="Y19" s="10"/>
      <c r="Z19" s="10"/>
      <c r="AA19" s="10">
        <v>2</v>
      </c>
      <c r="AB19" s="10">
        <f t="shared" si="2"/>
        <v>22</v>
      </c>
      <c r="AC19" s="10">
        <v>2</v>
      </c>
      <c r="AD19" s="10">
        <f t="shared" si="3"/>
        <v>32</v>
      </c>
      <c r="AF19" s="1" t="s">
        <v>805</v>
      </c>
      <c r="AG19" s="1" t="s">
        <v>806</v>
      </c>
    </row>
    <row r="20" spans="1:33" ht="15" customHeight="1" x14ac:dyDescent="0.4">
      <c r="A20" s="4">
        <v>18</v>
      </c>
      <c r="B20" s="10" t="str">
        <f t="shared" si="0"/>
        <v>貫通 ペネトレイション</v>
      </c>
      <c r="C20" s="10" t="s">
        <v>118</v>
      </c>
      <c r="D20" s="10" t="s">
        <v>119</v>
      </c>
      <c r="E20" s="7">
        <v>0.03</v>
      </c>
      <c r="F20" s="10" t="s">
        <v>185</v>
      </c>
      <c r="G20" s="10" t="s">
        <v>195</v>
      </c>
      <c r="H20" s="2" t="s">
        <v>693</v>
      </c>
      <c r="I20" s="1" t="s">
        <v>22</v>
      </c>
      <c r="J20" s="4">
        <v>18</v>
      </c>
      <c r="K20" s="10" t="str">
        <f t="shared" si="1"/>
        <v>復讐の一撃 リベンジ</v>
      </c>
      <c r="L20" s="10" t="s">
        <v>249</v>
      </c>
      <c r="M20" s="10" t="s">
        <v>250</v>
      </c>
      <c r="N20" s="10" t="s">
        <v>315</v>
      </c>
      <c r="O20" s="2" t="s">
        <v>642</v>
      </c>
      <c r="P20" s="1" t="s">
        <v>22</v>
      </c>
      <c r="Q20" s="4">
        <v>10</v>
      </c>
      <c r="R20" s="10" t="s">
        <v>68</v>
      </c>
      <c r="S20" s="10" t="s">
        <v>46</v>
      </c>
      <c r="U20" s="30">
        <v>170</v>
      </c>
      <c r="V20" s="10"/>
      <c r="W20" s="10"/>
      <c r="X20" s="10"/>
      <c r="Y20" s="10"/>
      <c r="Z20" s="10"/>
      <c r="AA20" s="10">
        <v>2</v>
      </c>
      <c r="AB20" s="10">
        <f t="shared" si="2"/>
        <v>24</v>
      </c>
      <c r="AC20" s="10">
        <v>2</v>
      </c>
      <c r="AD20" s="10">
        <f t="shared" si="3"/>
        <v>34</v>
      </c>
      <c r="AF20" s="1" t="s">
        <v>807</v>
      </c>
      <c r="AG20" s="1" t="s">
        <v>808</v>
      </c>
    </row>
    <row r="21" spans="1:33" ht="15" customHeight="1" x14ac:dyDescent="0.4">
      <c r="A21" s="4">
        <v>19</v>
      </c>
      <c r="B21" s="10" t="str">
        <f t="shared" si="0"/>
        <v>一閃 スラッシュ</v>
      </c>
      <c r="C21" s="10" t="s">
        <v>120</v>
      </c>
      <c r="D21" s="10" t="s">
        <v>121</v>
      </c>
      <c r="E21" s="7">
        <v>0.04</v>
      </c>
      <c r="F21" s="10" t="s">
        <v>185</v>
      </c>
      <c r="G21" s="10" t="s">
        <v>3</v>
      </c>
      <c r="H21" s="2" t="s">
        <v>694</v>
      </c>
      <c r="I21" s="1" t="s">
        <v>22</v>
      </c>
      <c r="J21" s="4">
        <v>19</v>
      </c>
      <c r="K21" s="10" t="str">
        <f t="shared" si="1"/>
        <v>勇猛果敢 ベルセルク</v>
      </c>
      <c r="L21" s="10" t="s">
        <v>251</v>
      </c>
      <c r="M21" s="10" t="s">
        <v>252</v>
      </c>
      <c r="N21" s="16" t="s">
        <v>446</v>
      </c>
      <c r="O21" s="10" t="s">
        <v>695</v>
      </c>
      <c r="P21" s="1" t="s">
        <v>22</v>
      </c>
      <c r="Q21" s="4">
        <v>11</v>
      </c>
      <c r="R21" s="10" t="s">
        <v>69</v>
      </c>
      <c r="S21" s="10" t="s">
        <v>48</v>
      </c>
      <c r="U21" s="30">
        <v>180</v>
      </c>
      <c r="V21" s="10"/>
      <c r="W21" s="10"/>
      <c r="X21" s="10"/>
      <c r="Y21" s="10"/>
      <c r="Z21" s="10"/>
      <c r="AA21" s="10">
        <v>3</v>
      </c>
      <c r="AB21" s="10">
        <f t="shared" si="2"/>
        <v>27</v>
      </c>
      <c r="AC21" s="10">
        <v>3</v>
      </c>
      <c r="AD21" s="10">
        <f t="shared" si="3"/>
        <v>37</v>
      </c>
      <c r="AF21" s="1" t="s">
        <v>809</v>
      </c>
      <c r="AG21" s="1" t="s">
        <v>810</v>
      </c>
    </row>
    <row r="22" spans="1:33" ht="15" customHeight="1" x14ac:dyDescent="0.4">
      <c r="A22" s="4">
        <v>20</v>
      </c>
      <c r="B22" s="10" t="str">
        <f t="shared" si="0"/>
        <v>重撃 リコイル</v>
      </c>
      <c r="C22" s="10" t="s">
        <v>122</v>
      </c>
      <c r="D22" s="10" t="s">
        <v>123</v>
      </c>
      <c r="E22" s="7">
        <v>0.06</v>
      </c>
      <c r="F22" s="10" t="s">
        <v>185</v>
      </c>
      <c r="G22" s="10" t="s">
        <v>3</v>
      </c>
      <c r="H22" s="2" t="s">
        <v>696</v>
      </c>
      <c r="I22" s="1" t="s">
        <v>22</v>
      </c>
      <c r="J22" s="4">
        <v>20</v>
      </c>
      <c r="K22" s="10" t="str">
        <f t="shared" si="1"/>
        <v>瞬動 クロックアップ</v>
      </c>
      <c r="L22" s="10" t="s">
        <v>253</v>
      </c>
      <c r="M22" s="10" t="s">
        <v>254</v>
      </c>
      <c r="N22" s="16" t="s">
        <v>442</v>
      </c>
      <c r="O22" s="10" t="s">
        <v>697</v>
      </c>
      <c r="P22" s="1" t="s">
        <v>22</v>
      </c>
      <c r="Q22" s="4">
        <v>12</v>
      </c>
      <c r="R22" s="10" t="s">
        <v>70</v>
      </c>
      <c r="S22" s="10" t="s">
        <v>47</v>
      </c>
      <c r="U22" s="30">
        <v>190</v>
      </c>
      <c r="V22" s="10"/>
      <c r="W22" s="10"/>
      <c r="X22" s="10"/>
      <c r="Y22" s="10"/>
      <c r="Z22" s="10"/>
      <c r="AA22" s="10">
        <v>3</v>
      </c>
      <c r="AB22" s="10">
        <f t="shared" si="2"/>
        <v>30</v>
      </c>
      <c r="AC22" s="10">
        <v>3</v>
      </c>
      <c r="AD22" s="10">
        <f t="shared" si="3"/>
        <v>40</v>
      </c>
      <c r="AF22" s="1" t="s">
        <v>811</v>
      </c>
      <c r="AG22" s="1" t="s">
        <v>812</v>
      </c>
    </row>
    <row r="23" spans="1:33" ht="15" customHeight="1" x14ac:dyDescent="0.4">
      <c r="A23" s="4">
        <v>21</v>
      </c>
      <c r="B23" s="10" t="str">
        <f t="shared" si="0"/>
        <v>全放射 オールレンジ</v>
      </c>
      <c r="C23" s="10" t="s">
        <v>124</v>
      </c>
      <c r="D23" s="10" t="s">
        <v>125</v>
      </c>
      <c r="E23" s="7">
        <v>0.04</v>
      </c>
      <c r="F23" s="10" t="s">
        <v>185</v>
      </c>
      <c r="G23" s="10" t="s">
        <v>433</v>
      </c>
      <c r="H23" s="2" t="s">
        <v>643</v>
      </c>
      <c r="I23" s="1" t="s">
        <v>22</v>
      </c>
      <c r="J23" s="4">
        <v>21</v>
      </c>
      <c r="K23" s="10" t="str">
        <f t="shared" si="1"/>
        <v>極技 オーバーライド</v>
      </c>
      <c r="L23" s="10" t="s">
        <v>255</v>
      </c>
      <c r="M23" s="10" t="s">
        <v>256</v>
      </c>
      <c r="N23" s="16" t="s">
        <v>314</v>
      </c>
      <c r="O23" s="2" t="s">
        <v>698</v>
      </c>
      <c r="P23" s="1" t="s">
        <v>22</v>
      </c>
      <c r="T23" s="5"/>
      <c r="U23" s="30">
        <v>200</v>
      </c>
      <c r="V23" s="10"/>
      <c r="W23" s="10"/>
      <c r="X23" s="10"/>
      <c r="Y23" s="10"/>
      <c r="Z23" s="10"/>
      <c r="AA23" s="10">
        <v>5</v>
      </c>
      <c r="AB23" s="10">
        <f t="shared" si="2"/>
        <v>35</v>
      </c>
      <c r="AC23" s="10">
        <v>5</v>
      </c>
      <c r="AD23" s="10">
        <f t="shared" si="3"/>
        <v>45</v>
      </c>
      <c r="AF23" s="1" t="s">
        <v>240</v>
      </c>
      <c r="AG23" s="1" t="s">
        <v>813</v>
      </c>
    </row>
    <row r="24" spans="1:33" ht="15" customHeight="1" x14ac:dyDescent="0.4">
      <c r="A24" s="4">
        <v>22</v>
      </c>
      <c r="B24" s="10" t="str">
        <f t="shared" si="0"/>
        <v>広域波 エリアショット</v>
      </c>
      <c r="C24" s="10" t="s">
        <v>126</v>
      </c>
      <c r="D24" s="10" t="s">
        <v>127</v>
      </c>
      <c r="E24" s="7">
        <v>0.05</v>
      </c>
      <c r="F24" s="10" t="s">
        <v>185</v>
      </c>
      <c r="G24" s="10" t="s">
        <v>3</v>
      </c>
      <c r="H24" s="2" t="s">
        <v>699</v>
      </c>
      <c r="I24" s="1" t="s">
        <v>22</v>
      </c>
      <c r="J24" s="4">
        <v>22</v>
      </c>
      <c r="K24" s="10" t="str">
        <f t="shared" si="1"/>
        <v>限界突破 デッドエンド</v>
      </c>
      <c r="L24" s="10" t="s">
        <v>257</v>
      </c>
      <c r="M24" s="10" t="s">
        <v>258</v>
      </c>
      <c r="N24" s="16" t="s">
        <v>444</v>
      </c>
      <c r="O24" s="2" t="s">
        <v>814</v>
      </c>
      <c r="P24" s="1" t="s">
        <v>22</v>
      </c>
      <c r="Q24" s="1" t="s">
        <v>71</v>
      </c>
      <c r="AF24" s="1" t="s">
        <v>815</v>
      </c>
      <c r="AG24" s="1" t="s">
        <v>816</v>
      </c>
    </row>
    <row r="25" spans="1:33" ht="15" customHeight="1" x14ac:dyDescent="0.4">
      <c r="A25" s="4">
        <v>23</v>
      </c>
      <c r="B25" s="10" t="str">
        <f t="shared" si="0"/>
        <v>硬化 アーマー</v>
      </c>
      <c r="C25" s="10" t="s">
        <v>128</v>
      </c>
      <c r="D25" s="10" t="s">
        <v>129</v>
      </c>
      <c r="E25" s="7">
        <v>0.02</v>
      </c>
      <c r="F25" s="10" t="s">
        <v>191</v>
      </c>
      <c r="G25" s="10" t="s">
        <v>59</v>
      </c>
      <c r="H25" s="2" t="s">
        <v>700</v>
      </c>
      <c r="I25" s="1" t="s">
        <v>22</v>
      </c>
      <c r="J25" s="4">
        <v>23</v>
      </c>
      <c r="K25" s="10" t="str">
        <f t="shared" si="1"/>
        <v>全解放 フルバースト</v>
      </c>
      <c r="L25" s="10" t="s">
        <v>259</v>
      </c>
      <c r="M25" s="10" t="s">
        <v>260</v>
      </c>
      <c r="N25" s="16" t="s">
        <v>444</v>
      </c>
      <c r="O25" s="2" t="s">
        <v>701</v>
      </c>
      <c r="P25" s="1" t="s">
        <v>22</v>
      </c>
      <c r="Q25" s="4" t="s">
        <v>1</v>
      </c>
      <c r="R25" s="10" t="s">
        <v>72</v>
      </c>
      <c r="S25" s="10" t="s">
        <v>23</v>
      </c>
      <c r="T25" s="17"/>
      <c r="U25" s="1" t="s">
        <v>595</v>
      </c>
      <c r="X25" s="1" t="s">
        <v>596</v>
      </c>
      <c r="AF25" s="1" t="s">
        <v>817</v>
      </c>
      <c r="AG25" s="1" t="s">
        <v>818</v>
      </c>
    </row>
    <row r="26" spans="1:33" ht="15" customHeight="1" x14ac:dyDescent="0.4">
      <c r="A26" s="4">
        <v>24</v>
      </c>
      <c r="B26" s="10" t="str">
        <f t="shared" si="0"/>
        <v>強化装甲 エンハンス</v>
      </c>
      <c r="C26" s="10" t="s">
        <v>130</v>
      </c>
      <c r="D26" s="10" t="s">
        <v>131</v>
      </c>
      <c r="E26" s="7">
        <v>0.03</v>
      </c>
      <c r="F26" s="10" t="s">
        <v>191</v>
      </c>
      <c r="G26" s="10" t="s">
        <v>323</v>
      </c>
      <c r="H26" s="2" t="s">
        <v>702</v>
      </c>
      <c r="I26" s="1" t="s">
        <v>22</v>
      </c>
      <c r="J26" s="4">
        <v>24</v>
      </c>
      <c r="K26" s="10" t="str">
        <f t="shared" si="1"/>
        <v>探索者 プロフェッショナル</v>
      </c>
      <c r="L26" s="10" t="s">
        <v>261</v>
      </c>
      <c r="M26" s="10" t="s">
        <v>262</v>
      </c>
      <c r="N26" s="16" t="s">
        <v>446</v>
      </c>
      <c r="O26" s="10" t="s">
        <v>517</v>
      </c>
      <c r="P26" s="1" t="s">
        <v>22</v>
      </c>
      <c r="Q26" s="4">
        <v>2</v>
      </c>
      <c r="R26" s="10" t="s">
        <v>73</v>
      </c>
      <c r="S26" s="10" t="s">
        <v>60</v>
      </c>
      <c r="T26" s="17" t="s">
        <v>22</v>
      </c>
      <c r="U26" s="4" t="s">
        <v>1</v>
      </c>
      <c r="V26" s="10" t="s">
        <v>597</v>
      </c>
      <c r="X26" s="1" t="s">
        <v>598</v>
      </c>
      <c r="AF26" s="1" t="s">
        <v>819</v>
      </c>
      <c r="AG26" s="1" t="s">
        <v>820</v>
      </c>
    </row>
    <row r="27" spans="1:33" ht="15" customHeight="1" x14ac:dyDescent="0.4">
      <c r="A27" s="4">
        <v>25</v>
      </c>
      <c r="B27" s="10" t="str">
        <f t="shared" si="0"/>
        <v>自動防御 オートガード</v>
      </c>
      <c r="C27" s="10" t="s">
        <v>132</v>
      </c>
      <c r="D27" s="10" t="s">
        <v>133</v>
      </c>
      <c r="E27" s="7">
        <v>0.02</v>
      </c>
      <c r="F27" s="10" t="s">
        <v>187</v>
      </c>
      <c r="G27" s="10" t="s">
        <v>3</v>
      </c>
      <c r="H27" s="2" t="s">
        <v>703</v>
      </c>
      <c r="I27" s="1" t="s">
        <v>22</v>
      </c>
      <c r="J27" s="4">
        <v>25</v>
      </c>
      <c r="K27" s="10" t="str">
        <f t="shared" si="1"/>
        <v>一騎当千 マスター</v>
      </c>
      <c r="L27" s="10" t="s">
        <v>263</v>
      </c>
      <c r="M27" s="10" t="s">
        <v>264</v>
      </c>
      <c r="N27" s="16" t="s">
        <v>446</v>
      </c>
      <c r="O27" s="10" t="s">
        <v>449</v>
      </c>
      <c r="P27" s="1" t="s">
        <v>22</v>
      </c>
      <c r="Q27" s="4">
        <v>3</v>
      </c>
      <c r="R27" s="10" t="s">
        <v>74</v>
      </c>
      <c r="S27" s="10" t="s">
        <v>29</v>
      </c>
      <c r="T27" s="17" t="s">
        <v>22</v>
      </c>
      <c r="U27" s="4">
        <v>1</v>
      </c>
      <c r="V27" s="10" t="s">
        <v>599</v>
      </c>
      <c r="X27" s="1" t="s">
        <v>600</v>
      </c>
      <c r="AF27" s="1" t="s">
        <v>821</v>
      </c>
      <c r="AG27" s="1" t="s">
        <v>822</v>
      </c>
    </row>
    <row r="28" spans="1:33" ht="15" customHeight="1" x14ac:dyDescent="0.4">
      <c r="A28" s="4">
        <v>26</v>
      </c>
      <c r="B28" s="10" t="str">
        <f t="shared" si="0"/>
        <v>浸食 コロージョン</v>
      </c>
      <c r="C28" s="10" t="s">
        <v>134</v>
      </c>
      <c r="D28" s="10" t="s">
        <v>135</v>
      </c>
      <c r="E28" s="7">
        <v>0.03</v>
      </c>
      <c r="F28" s="10" t="s">
        <v>190</v>
      </c>
      <c r="G28" s="10" t="s">
        <v>3</v>
      </c>
      <c r="H28" s="2" t="s">
        <v>704</v>
      </c>
      <c r="I28" s="1" t="s">
        <v>22</v>
      </c>
      <c r="J28" s="4">
        <v>26</v>
      </c>
      <c r="K28" s="10" t="str">
        <f t="shared" si="1"/>
        <v>指揮官 コマンダー</v>
      </c>
      <c r="L28" s="10" t="s">
        <v>265</v>
      </c>
      <c r="M28" s="10" t="s">
        <v>266</v>
      </c>
      <c r="N28" s="16" t="s">
        <v>445</v>
      </c>
      <c r="O28" s="10" t="s">
        <v>450</v>
      </c>
      <c r="P28" s="1" t="s">
        <v>22</v>
      </c>
      <c r="Q28" s="4">
        <v>4</v>
      </c>
      <c r="R28" s="10" t="s">
        <v>75</v>
      </c>
      <c r="S28" s="10" t="s">
        <v>30</v>
      </c>
      <c r="T28" s="17" t="s">
        <v>22</v>
      </c>
      <c r="U28" s="4">
        <v>2</v>
      </c>
      <c r="V28" s="10" t="s">
        <v>601</v>
      </c>
      <c r="AF28" s="1" t="s">
        <v>823</v>
      </c>
      <c r="AG28" s="1" t="s">
        <v>824</v>
      </c>
    </row>
    <row r="29" spans="1:33" ht="15" customHeight="1" x14ac:dyDescent="0.4">
      <c r="A29" s="4">
        <v>27</v>
      </c>
      <c r="B29" s="10" t="str">
        <f t="shared" si="0"/>
        <v>痛撃 ペイン</v>
      </c>
      <c r="C29" s="10" t="s">
        <v>136</v>
      </c>
      <c r="D29" s="10" t="s">
        <v>137</v>
      </c>
      <c r="E29" s="7">
        <v>0.02</v>
      </c>
      <c r="F29" s="10" t="s">
        <v>187</v>
      </c>
      <c r="G29" s="10" t="s">
        <v>3</v>
      </c>
      <c r="H29" s="2" t="s">
        <v>705</v>
      </c>
      <c r="I29" s="1" t="s">
        <v>22</v>
      </c>
      <c r="J29" s="4">
        <v>27</v>
      </c>
      <c r="K29" s="10" t="str">
        <f t="shared" si="1"/>
        <v>妨害工作 ジャミング</v>
      </c>
      <c r="L29" s="10" t="s">
        <v>267</v>
      </c>
      <c r="M29" s="10" t="s">
        <v>268</v>
      </c>
      <c r="N29" s="16" t="s">
        <v>356</v>
      </c>
      <c r="O29" s="10" t="s">
        <v>654</v>
      </c>
      <c r="P29" s="1" t="s">
        <v>22</v>
      </c>
      <c r="Q29" s="4">
        <v>5</v>
      </c>
      <c r="R29" s="10" t="s">
        <v>76</v>
      </c>
      <c r="S29" s="10" t="s">
        <v>31</v>
      </c>
      <c r="T29" s="17" t="s">
        <v>22</v>
      </c>
      <c r="U29" s="4">
        <v>3</v>
      </c>
      <c r="V29" s="10" t="s">
        <v>602</v>
      </c>
      <c r="AF29" s="1" t="s">
        <v>825</v>
      </c>
      <c r="AG29" s="1" t="s">
        <v>826</v>
      </c>
    </row>
    <row r="30" spans="1:33" ht="15" customHeight="1" x14ac:dyDescent="0.4">
      <c r="A30" s="4">
        <v>28</v>
      </c>
      <c r="B30" s="10" t="str">
        <f t="shared" si="0"/>
        <v>反射 リフレクション</v>
      </c>
      <c r="C30" s="10" t="s">
        <v>138</v>
      </c>
      <c r="D30" s="10" t="s">
        <v>139</v>
      </c>
      <c r="E30" s="7">
        <v>7.0000000000000007E-2</v>
      </c>
      <c r="F30" s="10" t="s">
        <v>434</v>
      </c>
      <c r="G30" s="10" t="s">
        <v>324</v>
      </c>
      <c r="H30" s="2" t="s">
        <v>761</v>
      </c>
      <c r="I30" s="1" t="s">
        <v>22</v>
      </c>
      <c r="J30" s="4">
        <v>28</v>
      </c>
      <c r="K30" s="10" t="str">
        <f t="shared" si="1"/>
        <v>獅子奮迅 フォース</v>
      </c>
      <c r="L30" s="10" t="s">
        <v>269</v>
      </c>
      <c r="M30" s="10" t="s">
        <v>270</v>
      </c>
      <c r="N30" s="16" t="s">
        <v>445</v>
      </c>
      <c r="O30" s="10" t="s">
        <v>518</v>
      </c>
      <c r="P30" s="1" t="s">
        <v>22</v>
      </c>
      <c r="Q30" s="4">
        <v>6</v>
      </c>
      <c r="R30" s="10" t="s">
        <v>77</v>
      </c>
      <c r="S30" s="10" t="s">
        <v>32</v>
      </c>
      <c r="T30" s="17" t="s">
        <v>22</v>
      </c>
      <c r="U30" s="4">
        <v>4</v>
      </c>
      <c r="V30" s="10" t="s">
        <v>603</v>
      </c>
      <c r="AF30" s="1" t="s">
        <v>827</v>
      </c>
      <c r="AG30" s="1" t="s">
        <v>828</v>
      </c>
    </row>
    <row r="31" spans="1:33" ht="15" customHeight="1" x14ac:dyDescent="0.4">
      <c r="A31" s="4">
        <v>29</v>
      </c>
      <c r="B31" s="10" t="str">
        <f t="shared" si="0"/>
        <v>回復 ヒーリング</v>
      </c>
      <c r="C31" s="10" t="s">
        <v>140</v>
      </c>
      <c r="D31" s="10" t="s">
        <v>141</v>
      </c>
      <c r="E31" s="7">
        <v>0.03</v>
      </c>
      <c r="F31" s="10" t="s">
        <v>192</v>
      </c>
      <c r="G31" s="10" t="s">
        <v>655</v>
      </c>
      <c r="H31" s="2" t="s">
        <v>706</v>
      </c>
      <c r="I31" s="1" t="s">
        <v>22</v>
      </c>
      <c r="J31" s="4">
        <v>29</v>
      </c>
      <c r="K31" s="10" t="str">
        <f t="shared" si="1"/>
        <v>過重圧 プレッシャー</v>
      </c>
      <c r="L31" s="10" t="s">
        <v>271</v>
      </c>
      <c r="M31" s="10" t="s">
        <v>272</v>
      </c>
      <c r="N31" s="16" t="s">
        <v>656</v>
      </c>
      <c r="O31" s="2" t="s">
        <v>707</v>
      </c>
      <c r="P31" s="1" t="s">
        <v>22</v>
      </c>
      <c r="Q31" s="4">
        <v>7</v>
      </c>
      <c r="R31" s="10" t="s">
        <v>78</v>
      </c>
      <c r="S31" s="10" t="s">
        <v>33</v>
      </c>
      <c r="T31" s="17" t="s">
        <v>22</v>
      </c>
      <c r="U31" s="4">
        <v>5</v>
      </c>
      <c r="V31" s="10" t="s">
        <v>604</v>
      </c>
      <c r="AF31" s="1" t="s">
        <v>829</v>
      </c>
      <c r="AG31" s="1" t="s">
        <v>830</v>
      </c>
    </row>
    <row r="32" spans="1:33" ht="15" customHeight="1" x14ac:dyDescent="0.4">
      <c r="A32" s="4">
        <v>30</v>
      </c>
      <c r="B32" s="10" t="str">
        <f t="shared" si="0"/>
        <v>自己治癒 オーラ</v>
      </c>
      <c r="C32" s="10" t="s">
        <v>142</v>
      </c>
      <c r="D32" s="10" t="s">
        <v>143</v>
      </c>
      <c r="E32" s="7">
        <v>0.04</v>
      </c>
      <c r="F32" s="10" t="s">
        <v>189</v>
      </c>
      <c r="G32" s="10" t="s">
        <v>427</v>
      </c>
      <c r="H32" s="2" t="s">
        <v>708</v>
      </c>
      <c r="I32" s="1" t="s">
        <v>22</v>
      </c>
      <c r="J32" s="4">
        <v>30</v>
      </c>
      <c r="K32" s="10" t="str">
        <f t="shared" si="1"/>
        <v>鷹の目 ホークアイ</v>
      </c>
      <c r="L32" s="10" t="s">
        <v>273</v>
      </c>
      <c r="M32" s="10" t="s">
        <v>274</v>
      </c>
      <c r="N32" s="16" t="s">
        <v>445</v>
      </c>
      <c r="O32" s="2" t="s">
        <v>709</v>
      </c>
      <c r="P32" s="1" t="s">
        <v>22</v>
      </c>
      <c r="Q32" s="4">
        <v>8</v>
      </c>
      <c r="R32" s="10" t="s">
        <v>79</v>
      </c>
      <c r="S32" s="10" t="s">
        <v>34</v>
      </c>
      <c r="T32" s="17" t="s">
        <v>22</v>
      </c>
      <c r="U32" s="4">
        <v>6</v>
      </c>
      <c r="V32" s="10" t="s">
        <v>605</v>
      </c>
      <c r="AF32" s="1" t="s">
        <v>831</v>
      </c>
      <c r="AG32" s="1" t="s">
        <v>832</v>
      </c>
    </row>
    <row r="33" spans="1:33" ht="15" customHeight="1" x14ac:dyDescent="0.4">
      <c r="A33" s="4">
        <v>31</v>
      </c>
      <c r="B33" s="10" t="str">
        <f t="shared" si="0"/>
        <v>体力転移 トレード</v>
      </c>
      <c r="C33" s="10" t="s">
        <v>144</v>
      </c>
      <c r="D33" s="10" t="s">
        <v>145</v>
      </c>
      <c r="E33" s="7" t="s">
        <v>435</v>
      </c>
      <c r="F33" s="10" t="s">
        <v>436</v>
      </c>
      <c r="G33" s="10" t="s">
        <v>427</v>
      </c>
      <c r="H33" s="2" t="s">
        <v>710</v>
      </c>
      <c r="I33" s="1" t="s">
        <v>22</v>
      </c>
      <c r="J33" s="4">
        <v>31</v>
      </c>
      <c r="K33" s="10" t="str">
        <f t="shared" si="1"/>
        <v>幻影 ファントム</v>
      </c>
      <c r="L33" s="10" t="s">
        <v>275</v>
      </c>
      <c r="M33" s="10" t="s">
        <v>276</v>
      </c>
      <c r="N33" s="16" t="s">
        <v>445</v>
      </c>
      <c r="O33" s="2" t="s">
        <v>711</v>
      </c>
      <c r="P33" s="1" t="s">
        <v>22</v>
      </c>
      <c r="Q33" s="4">
        <v>9</v>
      </c>
      <c r="R33" s="10" t="s">
        <v>80</v>
      </c>
      <c r="S33" s="10" t="s">
        <v>35</v>
      </c>
      <c r="T33" s="17" t="s">
        <v>22</v>
      </c>
      <c r="U33" s="4">
        <v>7</v>
      </c>
      <c r="V33" s="10" t="s">
        <v>606</v>
      </c>
      <c r="AF33" s="1" t="s">
        <v>833</v>
      </c>
      <c r="AG33" s="1" t="s">
        <v>834</v>
      </c>
    </row>
    <row r="34" spans="1:33" ht="15" customHeight="1" x14ac:dyDescent="0.4">
      <c r="A34" s="4">
        <v>32</v>
      </c>
      <c r="B34" s="10" t="str">
        <f t="shared" si="0"/>
        <v>吸収 ドレイン</v>
      </c>
      <c r="C34" s="10" t="s">
        <v>146</v>
      </c>
      <c r="D34" s="10" t="s">
        <v>147</v>
      </c>
      <c r="E34" s="7">
        <v>0.02</v>
      </c>
      <c r="F34" s="10" t="s">
        <v>190</v>
      </c>
      <c r="G34" s="10" t="s">
        <v>3</v>
      </c>
      <c r="H34" s="2" t="s">
        <v>644</v>
      </c>
      <c r="I34" s="1" t="s">
        <v>22</v>
      </c>
      <c r="J34" s="4">
        <v>32</v>
      </c>
      <c r="K34" s="10" t="str">
        <f t="shared" si="1"/>
        <v>道化師 サクリファイス</v>
      </c>
      <c r="L34" s="10" t="s">
        <v>277</v>
      </c>
      <c r="M34" s="10" t="s">
        <v>278</v>
      </c>
      <c r="N34" s="16" t="s">
        <v>446</v>
      </c>
      <c r="O34" s="2" t="s">
        <v>712</v>
      </c>
      <c r="P34" s="1" t="s">
        <v>22</v>
      </c>
      <c r="Q34" s="4">
        <v>10</v>
      </c>
      <c r="R34" s="10" t="s">
        <v>81</v>
      </c>
      <c r="S34" s="10" t="s">
        <v>38</v>
      </c>
      <c r="T34" s="17" t="s">
        <v>22</v>
      </c>
      <c r="U34" s="4">
        <v>8</v>
      </c>
      <c r="V34" s="10" t="s">
        <v>607</v>
      </c>
      <c r="AF34" s="1" t="s">
        <v>835</v>
      </c>
      <c r="AG34" s="1" t="s">
        <v>836</v>
      </c>
    </row>
    <row r="35" spans="1:33" ht="15" customHeight="1" x14ac:dyDescent="0.4">
      <c r="A35" s="4">
        <v>33</v>
      </c>
      <c r="B35" s="10" t="str">
        <f t="shared" si="0"/>
        <v>自動再生 リジェネーター</v>
      </c>
      <c r="C35" s="10" t="s">
        <v>148</v>
      </c>
      <c r="D35" s="10" t="s">
        <v>149</v>
      </c>
      <c r="E35" s="7">
        <v>0.02</v>
      </c>
      <c r="F35" s="10" t="s">
        <v>187</v>
      </c>
      <c r="G35" s="10" t="s">
        <v>437</v>
      </c>
      <c r="H35" s="2" t="s">
        <v>713</v>
      </c>
      <c r="I35" s="1" t="s">
        <v>22</v>
      </c>
      <c r="J35" s="4">
        <v>33</v>
      </c>
      <c r="K35" s="10" t="str">
        <f t="shared" si="1"/>
        <v>反撃者 リベリオン</v>
      </c>
      <c r="L35" s="10" t="s">
        <v>279</v>
      </c>
      <c r="M35" s="10" t="s">
        <v>280</v>
      </c>
      <c r="N35" s="16" t="s">
        <v>445</v>
      </c>
      <c r="O35" s="10" t="s">
        <v>714</v>
      </c>
      <c r="P35" s="1" t="s">
        <v>22</v>
      </c>
      <c r="Q35" s="4">
        <v>11</v>
      </c>
      <c r="R35" s="10" t="s">
        <v>82</v>
      </c>
      <c r="S35" s="10" t="s">
        <v>36</v>
      </c>
      <c r="T35" s="17" t="s">
        <v>22</v>
      </c>
      <c r="U35" s="4">
        <v>9</v>
      </c>
      <c r="V35" s="10" t="s">
        <v>608</v>
      </c>
      <c r="AF35" s="1" t="s">
        <v>837</v>
      </c>
      <c r="AG35" s="1" t="s">
        <v>838</v>
      </c>
    </row>
    <row r="36" spans="1:33" ht="15" customHeight="1" x14ac:dyDescent="0.4">
      <c r="A36" s="4">
        <v>34</v>
      </c>
      <c r="B36" s="10" t="str">
        <f t="shared" si="0"/>
        <v>命運 ギャンブル</v>
      </c>
      <c r="C36" s="10" t="s">
        <v>150</v>
      </c>
      <c r="D36" s="10" t="s">
        <v>151</v>
      </c>
      <c r="E36" s="7">
        <v>0.06</v>
      </c>
      <c r="F36" s="10" t="s">
        <v>189</v>
      </c>
      <c r="G36" s="10" t="s">
        <v>3</v>
      </c>
      <c r="H36" s="10" t="s">
        <v>715</v>
      </c>
      <c r="I36" s="1" t="s">
        <v>22</v>
      </c>
      <c r="J36" s="4">
        <v>34</v>
      </c>
      <c r="K36" s="10" t="str">
        <f t="shared" si="1"/>
        <v>運否天賦 ディスティニードロー</v>
      </c>
      <c r="L36" s="10" t="s">
        <v>281</v>
      </c>
      <c r="M36" s="10" t="s">
        <v>282</v>
      </c>
      <c r="N36" s="16" t="s">
        <v>636</v>
      </c>
      <c r="O36" s="2" t="s">
        <v>1540</v>
      </c>
      <c r="P36" s="1" t="s">
        <v>22</v>
      </c>
      <c r="Q36" s="4">
        <v>12</v>
      </c>
      <c r="R36" s="10" t="s">
        <v>83</v>
      </c>
      <c r="S36" s="10" t="s">
        <v>37</v>
      </c>
      <c r="T36" s="17" t="s">
        <v>22</v>
      </c>
      <c r="U36" s="4">
        <v>10</v>
      </c>
      <c r="V36" s="10" t="s">
        <v>609</v>
      </c>
      <c r="AF36" s="1" t="s">
        <v>839</v>
      </c>
      <c r="AG36" s="1" t="s">
        <v>840</v>
      </c>
    </row>
    <row r="37" spans="1:33" ht="15" customHeight="1" x14ac:dyDescent="0.4">
      <c r="A37" s="4">
        <v>35</v>
      </c>
      <c r="B37" s="10" t="str">
        <f t="shared" si="0"/>
        <v>阻害 バインド</v>
      </c>
      <c r="C37" s="10" t="s">
        <v>154</v>
      </c>
      <c r="D37" s="10" t="s">
        <v>155</v>
      </c>
      <c r="E37" s="7">
        <v>0.03</v>
      </c>
      <c r="F37" s="10" t="s">
        <v>190</v>
      </c>
      <c r="G37" s="10" t="s">
        <v>196</v>
      </c>
      <c r="H37" s="2" t="s">
        <v>716</v>
      </c>
      <c r="I37" s="1" t="s">
        <v>22</v>
      </c>
      <c r="J37" s="4">
        <v>35</v>
      </c>
      <c r="K37" s="10" t="str">
        <f t="shared" si="1"/>
        <v>策略家 アシスタント</v>
      </c>
      <c r="L37" s="10" t="s">
        <v>283</v>
      </c>
      <c r="M37" s="10" t="s">
        <v>284</v>
      </c>
      <c r="N37" s="16" t="s">
        <v>446</v>
      </c>
      <c r="O37" s="2" t="s">
        <v>717</v>
      </c>
      <c r="P37" s="1" t="s">
        <v>22</v>
      </c>
      <c r="U37" s="4">
        <v>11</v>
      </c>
      <c r="V37" s="10" t="s">
        <v>610</v>
      </c>
      <c r="AF37" s="1" t="s">
        <v>841</v>
      </c>
      <c r="AG37" s="1" t="s">
        <v>842</v>
      </c>
    </row>
    <row r="38" spans="1:33" ht="15" customHeight="1" x14ac:dyDescent="0.4">
      <c r="A38" s="4">
        <v>36</v>
      </c>
      <c r="B38" s="10" t="str">
        <f t="shared" si="0"/>
        <v>拘束 スタン</v>
      </c>
      <c r="C38" s="10" t="s">
        <v>156</v>
      </c>
      <c r="D38" s="10" t="s">
        <v>157</v>
      </c>
      <c r="E38" s="7">
        <v>0.04</v>
      </c>
      <c r="F38" s="10" t="s">
        <v>190</v>
      </c>
      <c r="G38" s="10" t="s">
        <v>197</v>
      </c>
      <c r="H38" s="2" t="s">
        <v>718</v>
      </c>
      <c r="I38" s="1" t="s">
        <v>22</v>
      </c>
      <c r="J38" s="4">
        <v>36</v>
      </c>
      <c r="K38" s="10" t="str">
        <f t="shared" si="1"/>
        <v>奉仕者 トレーダー</v>
      </c>
      <c r="L38" s="10" t="s">
        <v>295</v>
      </c>
      <c r="M38" s="10" t="s">
        <v>296</v>
      </c>
      <c r="N38" s="16" t="s">
        <v>446</v>
      </c>
      <c r="O38" s="2" t="s">
        <v>719</v>
      </c>
      <c r="P38" s="1" t="s">
        <v>22</v>
      </c>
      <c r="Q38" s="1" t="s">
        <v>41</v>
      </c>
      <c r="U38" s="4">
        <v>12</v>
      </c>
      <c r="V38" s="10" t="s">
        <v>611</v>
      </c>
      <c r="AF38" s="1" t="s">
        <v>843</v>
      </c>
      <c r="AG38" s="1" t="s">
        <v>844</v>
      </c>
    </row>
    <row r="39" spans="1:33" ht="15" customHeight="1" x14ac:dyDescent="0.4">
      <c r="A39" s="4">
        <v>37</v>
      </c>
      <c r="B39" s="10" t="str">
        <f t="shared" si="0"/>
        <v>狂化 リスク</v>
      </c>
      <c r="C39" s="10" t="s">
        <v>158</v>
      </c>
      <c r="D39" s="10" t="s">
        <v>159</v>
      </c>
      <c r="E39" s="7">
        <v>0.04</v>
      </c>
      <c r="F39" s="10" t="s">
        <v>189</v>
      </c>
      <c r="G39" s="10" t="s">
        <v>652</v>
      </c>
      <c r="H39" s="2" t="s">
        <v>720</v>
      </c>
      <c r="I39" s="1" t="s">
        <v>22</v>
      </c>
      <c r="J39" s="4">
        <v>37</v>
      </c>
      <c r="K39" s="10" t="str">
        <f t="shared" si="1"/>
        <v>重装甲 ヘビーナイト</v>
      </c>
      <c r="L39" s="10" t="s">
        <v>285</v>
      </c>
      <c r="M39" s="10" t="s">
        <v>286</v>
      </c>
      <c r="N39" s="16" t="s">
        <v>446</v>
      </c>
      <c r="O39" s="10" t="s">
        <v>451</v>
      </c>
      <c r="P39" s="1" t="s">
        <v>22</v>
      </c>
      <c r="Q39" s="4" t="s">
        <v>1</v>
      </c>
      <c r="R39" s="10" t="s">
        <v>42</v>
      </c>
      <c r="U39" s="4">
        <v>13</v>
      </c>
      <c r="V39" s="10" t="s">
        <v>612</v>
      </c>
    </row>
    <row r="40" spans="1:33" ht="15" customHeight="1" x14ac:dyDescent="0.4">
      <c r="A40" s="4">
        <v>38</v>
      </c>
      <c r="B40" s="10" t="str">
        <f t="shared" si="0"/>
        <v>充填 チャージ</v>
      </c>
      <c r="C40" s="10" t="s">
        <v>152</v>
      </c>
      <c r="D40" s="10" t="s">
        <v>153</v>
      </c>
      <c r="E40" s="7">
        <v>0.04</v>
      </c>
      <c r="F40" s="10" t="s">
        <v>188</v>
      </c>
      <c r="G40" s="10" t="s">
        <v>653</v>
      </c>
      <c r="H40" s="2" t="s">
        <v>845</v>
      </c>
      <c r="I40" s="1" t="s">
        <v>22</v>
      </c>
      <c r="J40" s="4">
        <v>38</v>
      </c>
      <c r="K40" s="10" t="str">
        <f t="shared" si="1"/>
        <v>感染者 ベノムハザード</v>
      </c>
      <c r="L40" s="10" t="s">
        <v>287</v>
      </c>
      <c r="M40" s="10" t="s">
        <v>288</v>
      </c>
      <c r="N40" s="10" t="s">
        <v>315</v>
      </c>
      <c r="O40" s="10" t="s">
        <v>721</v>
      </c>
      <c r="P40" s="1" t="s">
        <v>22</v>
      </c>
      <c r="Q40" s="4">
        <v>1</v>
      </c>
      <c r="R40" s="10" t="s">
        <v>201</v>
      </c>
      <c r="T40" s="17" t="s">
        <v>22</v>
      </c>
      <c r="U40" s="4">
        <v>14</v>
      </c>
      <c r="V40" s="10" t="s">
        <v>613</v>
      </c>
      <c r="AF40" s="1" t="s">
        <v>846</v>
      </c>
    </row>
    <row r="41" spans="1:33" ht="15" customHeight="1" x14ac:dyDescent="0.4">
      <c r="A41" s="4">
        <v>39</v>
      </c>
      <c r="B41" s="10" t="str">
        <f t="shared" si="0"/>
        <v>加速 クイックドロー</v>
      </c>
      <c r="C41" s="10" t="s">
        <v>160</v>
      </c>
      <c r="D41" s="10" t="s">
        <v>161</v>
      </c>
      <c r="E41" s="7">
        <v>0.04</v>
      </c>
      <c r="F41" s="10" t="s">
        <v>190</v>
      </c>
      <c r="G41" s="10" t="s">
        <v>331</v>
      </c>
      <c r="H41" s="2" t="s">
        <v>847</v>
      </c>
      <c r="I41" s="1" t="s">
        <v>22</v>
      </c>
      <c r="J41" s="4">
        <v>39</v>
      </c>
      <c r="K41" s="10" t="str">
        <f t="shared" si="1"/>
        <v>魂喰い ソウルイーター</v>
      </c>
      <c r="L41" s="10" t="s">
        <v>289</v>
      </c>
      <c r="M41" s="10" t="s">
        <v>290</v>
      </c>
      <c r="N41" s="16" t="s">
        <v>443</v>
      </c>
      <c r="O41" s="10" t="s">
        <v>646</v>
      </c>
      <c r="P41" s="1" t="s">
        <v>22</v>
      </c>
      <c r="Q41" s="4">
        <v>2</v>
      </c>
      <c r="R41" s="10" t="s">
        <v>424</v>
      </c>
      <c r="T41" s="17" t="s">
        <v>22</v>
      </c>
      <c r="U41" s="4">
        <v>15</v>
      </c>
      <c r="V41" s="10" t="s">
        <v>614</v>
      </c>
      <c r="AF41" s="1" t="s">
        <v>848</v>
      </c>
      <c r="AG41" s="1" t="s">
        <v>849</v>
      </c>
    </row>
    <row r="42" spans="1:33" ht="15" customHeight="1" x14ac:dyDescent="0.4">
      <c r="A42" s="4">
        <v>40</v>
      </c>
      <c r="B42" s="10" t="str">
        <f t="shared" si="0"/>
        <v>挑発 ヘイトアクション</v>
      </c>
      <c r="C42" s="10" t="s">
        <v>162</v>
      </c>
      <c r="D42" s="10" t="s">
        <v>163</v>
      </c>
      <c r="E42" s="7">
        <v>0.04</v>
      </c>
      <c r="F42" s="10" t="s">
        <v>193</v>
      </c>
      <c r="G42" s="10" t="s">
        <v>438</v>
      </c>
      <c r="H42" s="2" t="s">
        <v>722</v>
      </c>
      <c r="I42" s="1" t="s">
        <v>22</v>
      </c>
      <c r="J42" s="4">
        <v>40</v>
      </c>
      <c r="K42" s="10" t="str">
        <f t="shared" si="1"/>
        <v>癒し手 ヒーラー</v>
      </c>
      <c r="L42" s="10" t="s">
        <v>291</v>
      </c>
      <c r="M42" s="10" t="s">
        <v>292</v>
      </c>
      <c r="N42" s="16" t="s">
        <v>446</v>
      </c>
      <c r="O42" s="2" t="s">
        <v>647</v>
      </c>
      <c r="P42" s="1" t="s">
        <v>22</v>
      </c>
      <c r="Q42" s="4">
        <v>3</v>
      </c>
      <c r="R42" s="10" t="s">
        <v>202</v>
      </c>
      <c r="T42" s="17" t="s">
        <v>22</v>
      </c>
      <c r="U42" s="4">
        <v>16</v>
      </c>
      <c r="V42" s="10" t="s">
        <v>615</v>
      </c>
      <c r="AF42" s="1" t="s">
        <v>850</v>
      </c>
      <c r="AG42" s="1" t="s">
        <v>851</v>
      </c>
    </row>
    <row r="43" spans="1:33" ht="15" customHeight="1" x14ac:dyDescent="0.4">
      <c r="A43" s="4">
        <v>41</v>
      </c>
      <c r="B43" s="10" t="str">
        <f t="shared" si="0"/>
        <v>領域展開 テリトリー</v>
      </c>
      <c r="C43" s="10" t="s">
        <v>164</v>
      </c>
      <c r="D43" s="10" t="s">
        <v>165</v>
      </c>
      <c r="E43" s="7">
        <v>0.02</v>
      </c>
      <c r="F43" s="10" t="s">
        <v>193</v>
      </c>
      <c r="G43" s="10" t="s">
        <v>3</v>
      </c>
      <c r="H43" s="2" t="s">
        <v>723</v>
      </c>
      <c r="I43" s="1" t="s">
        <v>22</v>
      </c>
      <c r="J43" s="4">
        <v>41</v>
      </c>
      <c r="K43" s="10" t="str">
        <f t="shared" si="1"/>
        <v>固有結界 オーバーロード</v>
      </c>
      <c r="L43" s="10" t="s">
        <v>293</v>
      </c>
      <c r="M43" s="10" t="s">
        <v>294</v>
      </c>
      <c r="N43" s="16" t="s">
        <v>446</v>
      </c>
      <c r="O43" s="2" t="s">
        <v>657</v>
      </c>
      <c r="P43" s="1" t="s">
        <v>22</v>
      </c>
      <c r="Q43" s="4">
        <v>4</v>
      </c>
      <c r="R43" s="10" t="s">
        <v>453</v>
      </c>
      <c r="T43" s="17" t="s">
        <v>22</v>
      </c>
      <c r="U43" s="4">
        <v>17</v>
      </c>
      <c r="V43" s="10" t="s">
        <v>616</v>
      </c>
      <c r="AF43" s="1" t="s">
        <v>852</v>
      </c>
      <c r="AG43" s="1" t="s">
        <v>853</v>
      </c>
    </row>
    <row r="44" spans="1:33" ht="15" customHeight="1" x14ac:dyDescent="0.4">
      <c r="A44" s="4">
        <v>42</v>
      </c>
      <c r="B44" s="10" t="str">
        <f t="shared" si="0"/>
        <v>複製 コピー</v>
      </c>
      <c r="C44" s="10" t="s">
        <v>166</v>
      </c>
      <c r="D44" s="10" t="s">
        <v>167</v>
      </c>
      <c r="E44" s="7">
        <v>0.02</v>
      </c>
      <c r="F44" s="10" t="s">
        <v>439</v>
      </c>
      <c r="G44" s="10" t="s">
        <v>194</v>
      </c>
      <c r="H44" s="2" t="s">
        <v>724</v>
      </c>
      <c r="I44" s="1" t="s">
        <v>22</v>
      </c>
      <c r="J44" s="4">
        <v>42</v>
      </c>
      <c r="K44" s="10" t="str">
        <f t="shared" si="1"/>
        <v>魔術師 ウィザード</v>
      </c>
      <c r="L44" s="10" t="s">
        <v>297</v>
      </c>
      <c r="M44" s="10" t="s">
        <v>298</v>
      </c>
      <c r="N44" s="16" t="s">
        <v>648</v>
      </c>
      <c r="O44" s="10" t="s">
        <v>725</v>
      </c>
      <c r="P44" s="1" t="s">
        <v>22</v>
      </c>
      <c r="Q44" s="4">
        <v>5</v>
      </c>
      <c r="R44" s="10" t="s">
        <v>203</v>
      </c>
      <c r="T44" s="17" t="s">
        <v>22</v>
      </c>
      <c r="U44" s="4">
        <v>18</v>
      </c>
      <c r="V44" s="10" t="s">
        <v>617</v>
      </c>
      <c r="AF44" s="1" t="s">
        <v>854</v>
      </c>
      <c r="AG44" s="1" t="s">
        <v>855</v>
      </c>
    </row>
    <row r="45" spans="1:33" ht="15" customHeight="1" x14ac:dyDescent="0.4">
      <c r="A45" s="4">
        <v>43</v>
      </c>
      <c r="B45" s="10" t="str">
        <f t="shared" si="0"/>
        <v>覚醒 オーバーフロー</v>
      </c>
      <c r="C45" s="10" t="s">
        <v>649</v>
      </c>
      <c r="D45" s="10" t="s">
        <v>650</v>
      </c>
      <c r="E45" s="7" t="s">
        <v>315</v>
      </c>
      <c r="F45" s="10" t="s">
        <v>188</v>
      </c>
      <c r="G45" s="10" t="s">
        <v>645</v>
      </c>
      <c r="H45" s="2" t="s">
        <v>856</v>
      </c>
      <c r="I45" s="1" t="s">
        <v>22</v>
      </c>
      <c r="J45" s="4">
        <v>43</v>
      </c>
      <c r="K45" s="10" t="str">
        <f t="shared" si="1"/>
        <v>血の代償 ブラッディマリー</v>
      </c>
      <c r="L45" s="10" t="s">
        <v>299</v>
      </c>
      <c r="M45" s="10" t="s">
        <v>300</v>
      </c>
      <c r="N45" s="10" t="s">
        <v>315</v>
      </c>
      <c r="O45" s="2" t="s">
        <v>1541</v>
      </c>
      <c r="P45" s="1" t="s">
        <v>22</v>
      </c>
      <c r="Q45" s="4">
        <v>6</v>
      </c>
      <c r="R45" s="10" t="s">
        <v>86</v>
      </c>
      <c r="T45" s="17" t="s">
        <v>22</v>
      </c>
      <c r="U45" s="4">
        <v>19</v>
      </c>
      <c r="V45" s="10" t="s">
        <v>618</v>
      </c>
      <c r="AF45" s="1" t="s">
        <v>857</v>
      </c>
      <c r="AG45" s="1" t="s">
        <v>858</v>
      </c>
    </row>
    <row r="46" spans="1:33" ht="15" customHeight="1" x14ac:dyDescent="0.4">
      <c r="A46" s="4">
        <v>44</v>
      </c>
      <c r="B46" s="10" t="str">
        <f t="shared" si="0"/>
        <v>第六感 センス</v>
      </c>
      <c r="C46" s="10" t="s">
        <v>168</v>
      </c>
      <c r="D46" s="10" t="s">
        <v>169</v>
      </c>
      <c r="E46" s="7">
        <v>0.04</v>
      </c>
      <c r="F46" s="10" t="s">
        <v>440</v>
      </c>
      <c r="G46" s="10" t="s">
        <v>325</v>
      </c>
      <c r="H46" s="10" t="s">
        <v>519</v>
      </c>
      <c r="I46" s="1" t="s">
        <v>22</v>
      </c>
      <c r="J46" s="4">
        <v>44</v>
      </c>
      <c r="K46" s="10" t="str">
        <f t="shared" si="1"/>
        <v>調律者 バランサー</v>
      </c>
      <c r="L46" s="10" t="s">
        <v>319</v>
      </c>
      <c r="M46" s="10" t="s">
        <v>301</v>
      </c>
      <c r="N46" s="10" t="s">
        <v>315</v>
      </c>
      <c r="O46" s="2" t="s">
        <v>726</v>
      </c>
      <c r="P46" s="1" t="s">
        <v>22</v>
      </c>
      <c r="Q46" s="4">
        <v>7</v>
      </c>
      <c r="R46" s="10" t="s">
        <v>88</v>
      </c>
      <c r="T46" s="17" t="s">
        <v>22</v>
      </c>
      <c r="U46" s="4">
        <v>20</v>
      </c>
      <c r="V46" s="10" t="s">
        <v>619</v>
      </c>
      <c r="AF46" s="1" t="s">
        <v>859</v>
      </c>
      <c r="AG46" s="1" t="s">
        <v>860</v>
      </c>
    </row>
    <row r="47" spans="1:33" ht="15" customHeight="1" x14ac:dyDescent="0.4">
      <c r="A47" s="4">
        <v>45</v>
      </c>
      <c r="B47" s="10" t="str">
        <f t="shared" si="0"/>
        <v>怪力乱神 かいりょくらんしん</v>
      </c>
      <c r="C47" s="10" t="s">
        <v>170</v>
      </c>
      <c r="D47" s="10" t="s">
        <v>171</v>
      </c>
      <c r="E47" s="7">
        <v>7.0000000000000007E-2</v>
      </c>
      <c r="F47" s="10" t="s">
        <v>189</v>
      </c>
      <c r="G47" s="10" t="s">
        <v>326</v>
      </c>
      <c r="H47" s="2" t="s">
        <v>727</v>
      </c>
      <c r="I47" s="1" t="s">
        <v>22</v>
      </c>
      <c r="J47" s="4">
        <v>45</v>
      </c>
      <c r="K47" s="10" t="str">
        <f t="shared" si="1"/>
        <v>祝福 ファンファーレ</v>
      </c>
      <c r="L47" s="10" t="s">
        <v>302</v>
      </c>
      <c r="M47" s="10" t="s">
        <v>303</v>
      </c>
      <c r="N47" s="10" t="s">
        <v>577</v>
      </c>
      <c r="O47" s="2" t="s">
        <v>578</v>
      </c>
      <c r="P47" s="1" t="s">
        <v>22</v>
      </c>
      <c r="Q47" s="4">
        <v>8</v>
      </c>
      <c r="R47" s="10" t="s">
        <v>204</v>
      </c>
      <c r="T47" s="17" t="s">
        <v>22</v>
      </c>
      <c r="U47" s="4">
        <v>21</v>
      </c>
      <c r="V47" s="10" t="s">
        <v>620</v>
      </c>
      <c r="AF47" s="1" t="s">
        <v>861</v>
      </c>
      <c r="AG47" s="1" t="s">
        <v>862</v>
      </c>
    </row>
    <row r="48" spans="1:33" ht="15" customHeight="1" x14ac:dyDescent="0.4">
      <c r="A48" s="4">
        <v>46</v>
      </c>
      <c r="B48" s="10" t="str">
        <f t="shared" si="0"/>
        <v>臥薪嘗胆 がしんしょうたん</v>
      </c>
      <c r="C48" s="10" t="s">
        <v>172</v>
      </c>
      <c r="D48" s="10" t="s">
        <v>173</v>
      </c>
      <c r="E48" s="7">
        <v>7.0000000000000007E-2</v>
      </c>
      <c r="F48" s="10" t="s">
        <v>189</v>
      </c>
      <c r="G48" s="10" t="s">
        <v>327</v>
      </c>
      <c r="H48" s="2" t="s">
        <v>728</v>
      </c>
      <c r="I48" s="1" t="s">
        <v>22</v>
      </c>
      <c r="J48" s="4">
        <v>46</v>
      </c>
      <c r="K48" s="10" t="str">
        <f t="shared" si="1"/>
        <v>明鏡止水 ゾーン</v>
      </c>
      <c r="L48" s="10" t="s">
        <v>304</v>
      </c>
      <c r="M48" s="10" t="s">
        <v>305</v>
      </c>
      <c r="N48" s="16" t="s">
        <v>446</v>
      </c>
      <c r="O48" s="2" t="s">
        <v>651</v>
      </c>
      <c r="P48" s="1" t="s">
        <v>22</v>
      </c>
      <c r="Q48" s="4">
        <v>9</v>
      </c>
      <c r="R48" s="10" t="s">
        <v>205</v>
      </c>
      <c r="T48" s="17" t="s">
        <v>22</v>
      </c>
      <c r="U48" s="4">
        <v>22</v>
      </c>
      <c r="V48" s="10" t="s">
        <v>621</v>
      </c>
      <c r="AF48" s="1" t="s">
        <v>863</v>
      </c>
      <c r="AG48" s="1" t="s">
        <v>864</v>
      </c>
    </row>
    <row r="49" spans="1:33" ht="15" customHeight="1" x14ac:dyDescent="0.4">
      <c r="A49" s="4">
        <v>47</v>
      </c>
      <c r="B49" s="10" t="str">
        <f t="shared" si="0"/>
        <v>電光石火 でんこうせっか</v>
      </c>
      <c r="C49" s="10" t="s">
        <v>174</v>
      </c>
      <c r="D49" s="10" t="s">
        <v>175</v>
      </c>
      <c r="E49" s="7">
        <v>7.0000000000000007E-2</v>
      </c>
      <c r="F49" s="10" t="s">
        <v>189</v>
      </c>
      <c r="G49" s="10" t="s">
        <v>328</v>
      </c>
      <c r="H49" s="2" t="s">
        <v>729</v>
      </c>
      <c r="I49" s="1" t="s">
        <v>22</v>
      </c>
      <c r="J49" s="4">
        <v>47</v>
      </c>
      <c r="K49" s="10" t="str">
        <f t="shared" si="1"/>
        <v>無血開城 ピースメイカー</v>
      </c>
      <c r="L49" s="10" t="s">
        <v>306</v>
      </c>
      <c r="M49" s="10" t="s">
        <v>307</v>
      </c>
      <c r="N49" s="16" t="s">
        <v>446</v>
      </c>
      <c r="O49" s="2" t="s">
        <v>658</v>
      </c>
      <c r="P49" s="1" t="s">
        <v>22</v>
      </c>
      <c r="Q49" s="4">
        <v>10</v>
      </c>
      <c r="R49" s="10" t="s">
        <v>206</v>
      </c>
      <c r="T49" s="17" t="s">
        <v>22</v>
      </c>
      <c r="U49" s="4">
        <v>23</v>
      </c>
      <c r="V49" s="10" t="s">
        <v>622</v>
      </c>
      <c r="AF49" s="1" t="s">
        <v>865</v>
      </c>
      <c r="AG49" s="1" t="s">
        <v>866</v>
      </c>
    </row>
    <row r="50" spans="1:33" ht="15" customHeight="1" x14ac:dyDescent="0.4">
      <c r="A50" s="4">
        <v>48</v>
      </c>
      <c r="B50" s="10" t="str">
        <f t="shared" si="0"/>
        <v>才気煥発 さいきかんぱつ</v>
      </c>
      <c r="C50" s="10" t="s">
        <v>176</v>
      </c>
      <c r="D50" s="10" t="s">
        <v>177</v>
      </c>
      <c r="E50" s="7">
        <v>7.0000000000000007E-2</v>
      </c>
      <c r="F50" s="10" t="s">
        <v>189</v>
      </c>
      <c r="G50" s="10" t="s">
        <v>329</v>
      </c>
      <c r="H50" s="2" t="s">
        <v>730</v>
      </c>
      <c r="I50" s="1" t="s">
        <v>22</v>
      </c>
      <c r="J50" s="4">
        <v>48</v>
      </c>
      <c r="K50" s="10" t="str">
        <f t="shared" si="1"/>
        <v>闇商人 ディーラー</v>
      </c>
      <c r="L50" s="10" t="s">
        <v>308</v>
      </c>
      <c r="M50" s="10" t="s">
        <v>309</v>
      </c>
      <c r="N50" s="10" t="s">
        <v>315</v>
      </c>
      <c r="O50" s="2" t="s">
        <v>1542</v>
      </c>
      <c r="P50" s="1" t="s">
        <v>22</v>
      </c>
      <c r="Q50" s="4">
        <v>11</v>
      </c>
      <c r="R50" s="10" t="s">
        <v>207</v>
      </c>
      <c r="T50" s="17" t="s">
        <v>22</v>
      </c>
      <c r="U50" s="4">
        <v>24</v>
      </c>
      <c r="V50" s="10" t="s">
        <v>623</v>
      </c>
      <c r="AF50" s="1" t="s">
        <v>867</v>
      </c>
      <c r="AG50" s="1" t="s">
        <v>868</v>
      </c>
    </row>
    <row r="51" spans="1:33" ht="15" customHeight="1" x14ac:dyDescent="0.4">
      <c r="A51" s="4">
        <v>49</v>
      </c>
      <c r="B51" s="10" t="str">
        <f t="shared" si="0"/>
        <v>天衣無縫 てんいむほう</v>
      </c>
      <c r="C51" s="10" t="s">
        <v>178</v>
      </c>
      <c r="D51" s="10" t="s">
        <v>179</v>
      </c>
      <c r="E51" s="7">
        <v>7.0000000000000007E-2</v>
      </c>
      <c r="F51" s="10" t="s">
        <v>189</v>
      </c>
      <c r="G51" s="10" t="s">
        <v>330</v>
      </c>
      <c r="H51" s="2" t="s">
        <v>731</v>
      </c>
      <c r="I51" s="1" t="s">
        <v>22</v>
      </c>
      <c r="J51" s="4">
        <v>49</v>
      </c>
      <c r="K51" s="10" t="str">
        <f t="shared" si="1"/>
        <v>生存術 サバイバー</v>
      </c>
      <c r="L51" s="10" t="s">
        <v>310</v>
      </c>
      <c r="M51" s="10" t="s">
        <v>311</v>
      </c>
      <c r="N51" s="10" t="s">
        <v>315</v>
      </c>
      <c r="O51" s="10" t="s">
        <v>732</v>
      </c>
      <c r="P51" s="1" t="s">
        <v>22</v>
      </c>
      <c r="Q51" s="4">
        <v>12</v>
      </c>
      <c r="R51" s="10" t="s">
        <v>454</v>
      </c>
      <c r="U51" s="4">
        <v>25</v>
      </c>
      <c r="V51" s="10" t="s">
        <v>624</v>
      </c>
      <c r="AF51" s="1" t="s">
        <v>869</v>
      </c>
      <c r="AG51" s="1" t="s">
        <v>870</v>
      </c>
    </row>
    <row r="52" spans="1:33" ht="15" customHeight="1" x14ac:dyDescent="0.4">
      <c r="A52" s="4">
        <v>50</v>
      </c>
      <c r="B52" s="10" t="str">
        <f>C52&amp;" "&amp;D52</f>
        <v>画竜点睛 がりょうてんせい</v>
      </c>
      <c r="C52" s="10" t="s">
        <v>180</v>
      </c>
      <c r="D52" s="10" t="s">
        <v>181</v>
      </c>
      <c r="E52" s="7">
        <v>7.0000000000000007E-2</v>
      </c>
      <c r="F52" s="10" t="s">
        <v>189</v>
      </c>
      <c r="G52" s="10" t="s">
        <v>331</v>
      </c>
      <c r="H52" s="2" t="s">
        <v>733</v>
      </c>
      <c r="I52" s="1" t="s">
        <v>22</v>
      </c>
      <c r="J52" s="4">
        <v>50</v>
      </c>
      <c r="K52" s="10" t="str">
        <f t="shared" si="1"/>
        <v>失敗談 ミステイク</v>
      </c>
      <c r="L52" s="10" t="s">
        <v>312</v>
      </c>
      <c r="M52" s="10" t="s">
        <v>313</v>
      </c>
      <c r="N52" s="10" t="s">
        <v>315</v>
      </c>
      <c r="O52" s="10" t="s">
        <v>734</v>
      </c>
      <c r="P52" s="1" t="s">
        <v>22</v>
      </c>
      <c r="Q52" s="4">
        <v>13</v>
      </c>
      <c r="R52" s="10" t="s">
        <v>208</v>
      </c>
      <c r="U52" s="4">
        <v>26</v>
      </c>
      <c r="V52" s="10" t="s">
        <v>625</v>
      </c>
      <c r="AF52" s="1" t="s">
        <v>871</v>
      </c>
      <c r="AG52" s="1" t="s">
        <v>872</v>
      </c>
    </row>
    <row r="53" spans="1:33" ht="15" customHeight="1" x14ac:dyDescent="0.4">
      <c r="A53" s="11">
        <v>1</v>
      </c>
      <c r="B53" s="18" t="str">
        <f>C53&amp;" "&amp;D53</f>
        <v>写し身 ミラー</v>
      </c>
      <c r="C53" s="18" t="s">
        <v>382</v>
      </c>
      <c r="D53" s="18" t="s">
        <v>441</v>
      </c>
      <c r="E53" s="15">
        <v>0.03</v>
      </c>
      <c r="F53" s="18" t="s">
        <v>381</v>
      </c>
      <c r="G53" s="18" t="s">
        <v>59</v>
      </c>
      <c r="H53" s="18" t="s">
        <v>735</v>
      </c>
      <c r="J53" s="18" t="s">
        <v>380</v>
      </c>
      <c r="K53" s="18" t="str">
        <f t="shared" si="1"/>
        <v>神隠れ かみがくれ</v>
      </c>
      <c r="L53" s="18" t="s">
        <v>337</v>
      </c>
      <c r="M53" s="18" t="s">
        <v>370</v>
      </c>
      <c r="N53" s="18" t="s">
        <v>347</v>
      </c>
      <c r="O53" s="18" t="s">
        <v>583</v>
      </c>
      <c r="Q53" s="4">
        <v>14</v>
      </c>
      <c r="R53" s="10" t="s">
        <v>209</v>
      </c>
      <c r="U53" s="4">
        <v>27</v>
      </c>
      <c r="V53" s="10" t="s">
        <v>626</v>
      </c>
      <c r="AF53" s="1" t="s">
        <v>873</v>
      </c>
      <c r="AG53" s="1" t="s">
        <v>874</v>
      </c>
    </row>
    <row r="54" spans="1:33" ht="15" customHeight="1" x14ac:dyDescent="0.4">
      <c r="A54" s="11">
        <v>2</v>
      </c>
      <c r="B54" s="18" t="str">
        <f t="shared" ref="B54:B72" si="4">C54&amp;" "&amp;D54</f>
        <v>怪電波 テラー</v>
      </c>
      <c r="C54" s="18" t="s">
        <v>383</v>
      </c>
      <c r="D54" s="18" t="s">
        <v>384</v>
      </c>
      <c r="E54" s="15">
        <v>0.06</v>
      </c>
      <c r="F54" s="18" t="s">
        <v>185</v>
      </c>
      <c r="G54" s="18" t="s">
        <v>59</v>
      </c>
      <c r="H54" s="25" t="s">
        <v>736</v>
      </c>
      <c r="J54" s="18" t="s">
        <v>406</v>
      </c>
      <c r="K54" s="18" t="str">
        <f t="shared" si="1"/>
        <v>異次元門 ディメンションゲート</v>
      </c>
      <c r="L54" s="18" t="s">
        <v>338</v>
      </c>
      <c r="M54" s="18" t="s">
        <v>371</v>
      </c>
      <c r="N54" s="18" t="s">
        <v>347</v>
      </c>
      <c r="O54" s="18" t="s">
        <v>582</v>
      </c>
      <c r="Q54" s="4">
        <v>15</v>
      </c>
      <c r="R54" s="10" t="s">
        <v>210</v>
      </c>
      <c r="U54" s="4">
        <v>28</v>
      </c>
      <c r="V54" s="10" t="s">
        <v>627</v>
      </c>
      <c r="AF54" s="1" t="s">
        <v>875</v>
      </c>
      <c r="AG54" s="1" t="s">
        <v>876</v>
      </c>
    </row>
    <row r="55" spans="1:33" ht="15" customHeight="1" x14ac:dyDescent="0.4">
      <c r="A55" s="11">
        <v>3</v>
      </c>
      <c r="B55" s="18" t="str">
        <f t="shared" si="4"/>
        <v>狂乱 フィアー</v>
      </c>
      <c r="C55" s="18" t="s">
        <v>385</v>
      </c>
      <c r="D55" s="18" t="s">
        <v>386</v>
      </c>
      <c r="E55" s="15">
        <v>0.03</v>
      </c>
      <c r="F55" s="18" t="s">
        <v>190</v>
      </c>
      <c r="G55" s="18" t="s">
        <v>59</v>
      </c>
      <c r="H55" s="18" t="s">
        <v>404</v>
      </c>
      <c r="J55" s="18" t="s">
        <v>407</v>
      </c>
      <c r="K55" s="18" t="str">
        <f t="shared" si="1"/>
        <v>陽動 デモンストレーション</v>
      </c>
      <c r="L55" s="18" t="s">
        <v>339</v>
      </c>
      <c r="M55" s="18" t="s">
        <v>372</v>
      </c>
      <c r="N55" s="18" t="s">
        <v>347</v>
      </c>
      <c r="O55" s="18" t="s">
        <v>584</v>
      </c>
      <c r="Q55" s="4">
        <v>16</v>
      </c>
      <c r="R55" s="10" t="s">
        <v>89</v>
      </c>
      <c r="U55" s="4">
        <v>29</v>
      </c>
      <c r="V55" s="10" t="s">
        <v>628</v>
      </c>
      <c r="AF55" s="1" t="s">
        <v>877</v>
      </c>
      <c r="AG55" s="1" t="s">
        <v>878</v>
      </c>
    </row>
    <row r="56" spans="1:33" ht="15" customHeight="1" x14ac:dyDescent="0.4">
      <c r="A56" s="11">
        <v>4</v>
      </c>
      <c r="B56" s="18" t="str">
        <f t="shared" si="4"/>
        <v>吸精 サキュバス</v>
      </c>
      <c r="C56" s="18" t="s">
        <v>387</v>
      </c>
      <c r="D56" s="18" t="s">
        <v>388</v>
      </c>
      <c r="E56" s="15">
        <v>0.05</v>
      </c>
      <c r="F56" s="18" t="s">
        <v>190</v>
      </c>
      <c r="G56" s="18" t="s">
        <v>59</v>
      </c>
      <c r="H56" s="18" t="s">
        <v>405</v>
      </c>
      <c r="J56" s="18" t="s">
        <v>408</v>
      </c>
      <c r="K56" s="18" t="str">
        <f t="shared" si="1"/>
        <v>贄 オファリング</v>
      </c>
      <c r="L56" s="18" t="s">
        <v>340</v>
      </c>
      <c r="M56" s="18" t="s">
        <v>373</v>
      </c>
      <c r="N56" s="18" t="s">
        <v>347</v>
      </c>
      <c r="O56" s="18" t="s">
        <v>585</v>
      </c>
      <c r="Q56" s="4">
        <v>17</v>
      </c>
      <c r="R56" s="10" t="s">
        <v>211</v>
      </c>
      <c r="U56" s="4">
        <v>30</v>
      </c>
      <c r="V56" s="10" t="s">
        <v>629</v>
      </c>
      <c r="AF56" s="1" t="s">
        <v>879</v>
      </c>
      <c r="AG56" s="1" t="s">
        <v>880</v>
      </c>
    </row>
    <row r="57" spans="1:33" ht="15" customHeight="1" x14ac:dyDescent="0.4">
      <c r="A57" s="11">
        <v>5</v>
      </c>
      <c r="B57" s="18" t="str">
        <f t="shared" si="4"/>
        <v>自爆 ブラスト</v>
      </c>
      <c r="C57" s="18" t="s">
        <v>389</v>
      </c>
      <c r="D57" s="18" t="s">
        <v>390</v>
      </c>
      <c r="E57" s="18" t="s">
        <v>391</v>
      </c>
      <c r="F57" s="18" t="s">
        <v>185</v>
      </c>
      <c r="G57" s="18" t="s">
        <v>59</v>
      </c>
      <c r="H57" s="25" t="s">
        <v>737</v>
      </c>
      <c r="J57" s="18" t="s">
        <v>553</v>
      </c>
      <c r="K57" s="18" t="str">
        <f t="shared" si="1"/>
        <v>囁き インサニティ</v>
      </c>
      <c r="L57" s="18" t="s">
        <v>341</v>
      </c>
      <c r="M57" s="18" t="s">
        <v>374</v>
      </c>
      <c r="N57" s="18" t="s">
        <v>347</v>
      </c>
      <c r="O57" s="18" t="s">
        <v>586</v>
      </c>
      <c r="Q57" s="4">
        <v>18</v>
      </c>
      <c r="R57" s="10" t="s">
        <v>212</v>
      </c>
      <c r="U57" s="4">
        <v>31</v>
      </c>
      <c r="V57" s="10" t="s">
        <v>630</v>
      </c>
      <c r="AF57" s="1" t="s">
        <v>881</v>
      </c>
      <c r="AG57" s="1" t="s">
        <v>882</v>
      </c>
    </row>
    <row r="58" spans="1:33" ht="15" customHeight="1" x14ac:dyDescent="0.4">
      <c r="A58" s="11">
        <v>6</v>
      </c>
      <c r="B58" s="18" t="str">
        <f t="shared" si="4"/>
        <v>刻印 カース</v>
      </c>
      <c r="C58" s="18" t="s">
        <v>554</v>
      </c>
      <c r="D58" s="18" t="s">
        <v>555</v>
      </c>
      <c r="E58" s="15">
        <v>0.04</v>
      </c>
      <c r="F58" s="18" t="s">
        <v>190</v>
      </c>
      <c r="G58" s="18" t="s">
        <v>59</v>
      </c>
      <c r="H58" s="25" t="s">
        <v>738</v>
      </c>
      <c r="J58" s="18" t="s">
        <v>409</v>
      </c>
      <c r="K58" s="18" t="str">
        <f t="shared" si="1"/>
        <v>煙幕 スモーク</v>
      </c>
      <c r="L58" s="18" t="s">
        <v>85</v>
      </c>
      <c r="M58" s="18" t="s">
        <v>375</v>
      </c>
      <c r="N58" s="18" t="s">
        <v>347</v>
      </c>
      <c r="O58" s="18" t="s">
        <v>587</v>
      </c>
      <c r="Q58" s="4">
        <v>19</v>
      </c>
      <c r="R58" s="10" t="s">
        <v>85</v>
      </c>
      <c r="U58" s="4">
        <v>32</v>
      </c>
      <c r="V58" s="10" t="s">
        <v>631</v>
      </c>
      <c r="AF58" s="1" t="s">
        <v>883</v>
      </c>
      <c r="AG58" s="1" t="s">
        <v>884</v>
      </c>
    </row>
    <row r="59" spans="1:33" ht="15" customHeight="1" x14ac:dyDescent="0.4">
      <c r="A59" s="11">
        <v>7</v>
      </c>
      <c r="B59" s="18" t="str">
        <f t="shared" si="4"/>
        <v>変転 シャッフル</v>
      </c>
      <c r="C59" s="18" t="s">
        <v>556</v>
      </c>
      <c r="D59" s="18" t="s">
        <v>557</v>
      </c>
      <c r="E59" s="15">
        <v>0.04</v>
      </c>
      <c r="F59" s="18" t="s">
        <v>190</v>
      </c>
      <c r="G59" s="18" t="s">
        <v>59</v>
      </c>
      <c r="H59" s="18" t="s">
        <v>739</v>
      </c>
      <c r="J59" s="18" t="s">
        <v>410</v>
      </c>
      <c r="K59" s="18" t="str">
        <f t="shared" si="1"/>
        <v>認識阻害 オブストラクション</v>
      </c>
      <c r="L59" s="18" t="s">
        <v>342</v>
      </c>
      <c r="M59" s="18" t="s">
        <v>376</v>
      </c>
      <c r="N59" s="18" t="s">
        <v>347</v>
      </c>
      <c r="O59" s="18" t="s">
        <v>588</v>
      </c>
      <c r="Q59" s="4">
        <v>20</v>
      </c>
      <c r="R59" s="10" t="s">
        <v>520</v>
      </c>
      <c r="U59" s="4">
        <v>33</v>
      </c>
      <c r="V59" s="10" t="s">
        <v>632</v>
      </c>
      <c r="AF59" s="1" t="s">
        <v>885</v>
      </c>
      <c r="AG59" s="1" t="s">
        <v>886</v>
      </c>
    </row>
    <row r="60" spans="1:33" ht="15" customHeight="1" x14ac:dyDescent="0.4">
      <c r="A60" s="11">
        <v>8</v>
      </c>
      <c r="B60" s="18" t="str">
        <f t="shared" si="4"/>
        <v>融合 ユニゾン</v>
      </c>
      <c r="C60" s="18" t="s">
        <v>558</v>
      </c>
      <c r="D60" s="18" t="s">
        <v>559</v>
      </c>
      <c r="E60" s="15">
        <v>7.0000000000000007E-2</v>
      </c>
      <c r="F60" s="18" t="s">
        <v>185</v>
      </c>
      <c r="G60" s="18" t="s">
        <v>59</v>
      </c>
      <c r="H60" s="18" t="s">
        <v>576</v>
      </c>
      <c r="J60" s="18" t="s">
        <v>411</v>
      </c>
      <c r="K60" s="18" t="str">
        <f t="shared" si="1"/>
        <v>逃走車両 エスケープ</v>
      </c>
      <c r="L60" s="18" t="s">
        <v>343</v>
      </c>
      <c r="M60" s="18" t="s">
        <v>377</v>
      </c>
      <c r="N60" s="18" t="s">
        <v>347</v>
      </c>
      <c r="O60" s="18" t="s">
        <v>589</v>
      </c>
      <c r="Q60" s="4">
        <v>21</v>
      </c>
      <c r="R60" s="10" t="s">
        <v>213</v>
      </c>
      <c r="U60" s="4">
        <v>34</v>
      </c>
      <c r="V60" s="10" t="s">
        <v>633</v>
      </c>
      <c r="AF60" s="1" t="s">
        <v>887</v>
      </c>
      <c r="AG60" s="1" t="s">
        <v>888</v>
      </c>
    </row>
    <row r="61" spans="1:33" ht="15" customHeight="1" x14ac:dyDescent="0.4">
      <c r="A61" s="11">
        <v>9</v>
      </c>
      <c r="B61" s="18" t="str">
        <f t="shared" si="4"/>
        <v>盾 シールド</v>
      </c>
      <c r="C61" s="18" t="s">
        <v>560</v>
      </c>
      <c r="D61" s="18" t="s">
        <v>561</v>
      </c>
      <c r="E61" s="15">
        <v>0.02</v>
      </c>
      <c r="F61" s="18" t="s">
        <v>562</v>
      </c>
      <c r="G61" s="18" t="s">
        <v>59</v>
      </c>
      <c r="H61" s="25" t="s">
        <v>740</v>
      </c>
      <c r="J61" s="18" t="s">
        <v>412</v>
      </c>
      <c r="K61" s="18" t="str">
        <f t="shared" si="1"/>
        <v>強行離脱 ランペイジ</v>
      </c>
      <c r="L61" s="18" t="s">
        <v>594</v>
      </c>
      <c r="M61" s="18" t="s">
        <v>378</v>
      </c>
      <c r="N61" s="18" t="s">
        <v>347</v>
      </c>
      <c r="O61" s="18" t="s">
        <v>593</v>
      </c>
      <c r="Q61" s="4">
        <v>22</v>
      </c>
      <c r="R61" s="10" t="s">
        <v>214</v>
      </c>
      <c r="U61" s="4">
        <v>35</v>
      </c>
      <c r="V61" s="10" t="s">
        <v>634</v>
      </c>
      <c r="AF61" s="1" t="s">
        <v>889</v>
      </c>
      <c r="AG61" s="1" t="s">
        <v>890</v>
      </c>
    </row>
    <row r="62" spans="1:33" ht="15" customHeight="1" x14ac:dyDescent="0.4">
      <c r="A62" s="11">
        <v>10</v>
      </c>
      <c r="B62" s="18" t="str">
        <f t="shared" si="4"/>
        <v>盾×２ シールド・ダブル</v>
      </c>
      <c r="C62" s="18" t="s">
        <v>563</v>
      </c>
      <c r="D62" s="18" t="s">
        <v>564</v>
      </c>
      <c r="E62" s="15">
        <v>0.04</v>
      </c>
      <c r="F62" s="18" t="s">
        <v>562</v>
      </c>
      <c r="G62" s="18" t="s">
        <v>59</v>
      </c>
      <c r="H62" s="25" t="s">
        <v>741</v>
      </c>
      <c r="J62" s="18" t="s">
        <v>413</v>
      </c>
      <c r="K62" s="18" t="str">
        <f t="shared" si="1"/>
        <v>光学迷彩 カモフラージュ</v>
      </c>
      <c r="L62" s="18" t="s">
        <v>344</v>
      </c>
      <c r="M62" s="18" t="s">
        <v>367</v>
      </c>
      <c r="N62" s="18" t="s">
        <v>347</v>
      </c>
      <c r="O62" s="18" t="s">
        <v>590</v>
      </c>
      <c r="Q62" s="4">
        <v>23</v>
      </c>
      <c r="R62" s="10" t="s">
        <v>215</v>
      </c>
      <c r="U62" s="4">
        <v>36</v>
      </c>
      <c r="V62" s="10" t="s">
        <v>635</v>
      </c>
      <c r="AF62" s="1" t="s">
        <v>891</v>
      </c>
      <c r="AG62" s="1" t="s">
        <v>892</v>
      </c>
    </row>
    <row r="63" spans="1:33" x14ac:dyDescent="0.4">
      <c r="A63" s="11">
        <v>11</v>
      </c>
      <c r="B63" s="18" t="str">
        <f t="shared" si="4"/>
        <v>盾×３ シールド・トリプル</v>
      </c>
      <c r="C63" s="18" t="s">
        <v>565</v>
      </c>
      <c r="D63" s="18" t="s">
        <v>566</v>
      </c>
      <c r="E63" s="15">
        <v>7.0000000000000007E-2</v>
      </c>
      <c r="F63" s="18" t="s">
        <v>562</v>
      </c>
      <c r="G63" s="18" t="s">
        <v>59</v>
      </c>
      <c r="H63" s="18" t="s">
        <v>742</v>
      </c>
      <c r="J63" s="18" t="s">
        <v>414</v>
      </c>
      <c r="K63" s="18" t="str">
        <f t="shared" si="1"/>
        <v>撤退支援 チームワーク</v>
      </c>
      <c r="L63" s="18" t="s">
        <v>592</v>
      </c>
      <c r="M63" s="18" t="s">
        <v>379</v>
      </c>
      <c r="N63" s="18" t="s">
        <v>347</v>
      </c>
      <c r="O63" s="18" t="s">
        <v>591</v>
      </c>
      <c r="Q63" s="4">
        <v>24</v>
      </c>
      <c r="R63" s="10" t="s">
        <v>87</v>
      </c>
      <c r="AF63" s="1" t="s">
        <v>893</v>
      </c>
      <c r="AG63" s="1" t="s">
        <v>894</v>
      </c>
    </row>
    <row r="64" spans="1:33" ht="15" customHeight="1" x14ac:dyDescent="0.4">
      <c r="A64" s="11">
        <v>12</v>
      </c>
      <c r="B64" s="18" t="str">
        <f t="shared" si="4"/>
        <v>衝動 クライシス</v>
      </c>
      <c r="C64" s="18" t="s">
        <v>567</v>
      </c>
      <c r="D64" s="18" t="s">
        <v>568</v>
      </c>
      <c r="E64" s="15">
        <v>0.02</v>
      </c>
      <c r="F64" s="18" t="s">
        <v>562</v>
      </c>
      <c r="G64" s="18" t="s">
        <v>59</v>
      </c>
      <c r="H64" s="18" t="s">
        <v>743</v>
      </c>
      <c r="J64" s="18" t="s">
        <v>368</v>
      </c>
      <c r="K64" s="18" t="str">
        <f t="shared" si="1"/>
        <v>獄炎 メギド</v>
      </c>
      <c r="L64" s="18" t="s">
        <v>354</v>
      </c>
      <c r="M64" s="18" t="s">
        <v>355</v>
      </c>
      <c r="N64" s="18"/>
      <c r="O64" s="25" t="s">
        <v>744</v>
      </c>
      <c r="Q64" s="4">
        <v>25</v>
      </c>
      <c r="R64" s="10" t="s">
        <v>216</v>
      </c>
      <c r="AF64" s="1" t="s">
        <v>895</v>
      </c>
      <c r="AG64" s="1" t="s">
        <v>896</v>
      </c>
    </row>
    <row r="65" spans="1:33" ht="15" customHeight="1" x14ac:dyDescent="0.4">
      <c r="A65" s="11">
        <v>13</v>
      </c>
      <c r="B65" s="18" t="str">
        <f t="shared" si="4"/>
        <v>撹乱 トリック</v>
      </c>
      <c r="C65" s="18" t="s">
        <v>569</v>
      </c>
      <c r="D65" s="18" t="s">
        <v>570</v>
      </c>
      <c r="E65" s="15">
        <v>0.02</v>
      </c>
      <c r="F65" s="18" t="s">
        <v>562</v>
      </c>
      <c r="G65" s="18" t="s">
        <v>59</v>
      </c>
      <c r="H65" s="25" t="s">
        <v>745</v>
      </c>
      <c r="J65" s="18" t="s">
        <v>415</v>
      </c>
      <c r="K65" s="18" t="str">
        <f t="shared" si="1"/>
        <v>憤怒 ラース</v>
      </c>
      <c r="L65" s="18" t="s">
        <v>659</v>
      </c>
      <c r="M65" s="18" t="s">
        <v>660</v>
      </c>
      <c r="N65" s="18"/>
      <c r="O65" s="25" t="s">
        <v>746</v>
      </c>
      <c r="Q65" s="4">
        <v>26</v>
      </c>
      <c r="R65" s="10" t="s">
        <v>521</v>
      </c>
      <c r="AF65" s="1" t="s">
        <v>897</v>
      </c>
      <c r="AG65" s="1" t="s">
        <v>898</v>
      </c>
    </row>
    <row r="66" spans="1:33" ht="15" customHeight="1" x14ac:dyDescent="0.4">
      <c r="A66" s="11">
        <v>14</v>
      </c>
      <c r="B66" s="18" t="str">
        <f t="shared" si="4"/>
        <v>宿敵 ロックオン</v>
      </c>
      <c r="C66" s="18" t="s">
        <v>571</v>
      </c>
      <c r="D66" s="18" t="s">
        <v>572</v>
      </c>
      <c r="E66" s="15">
        <v>0.04</v>
      </c>
      <c r="F66" s="18" t="s">
        <v>562</v>
      </c>
      <c r="G66" s="18" t="s">
        <v>59</v>
      </c>
      <c r="H66" s="25" t="s">
        <v>747</v>
      </c>
      <c r="J66" s="18" t="s">
        <v>416</v>
      </c>
      <c r="K66" s="18" t="str">
        <f t="shared" si="1"/>
        <v>嫉妬 エンヴィー</v>
      </c>
      <c r="L66" s="18" t="s">
        <v>463</v>
      </c>
      <c r="M66" s="18" t="s">
        <v>524</v>
      </c>
      <c r="N66" s="18"/>
      <c r="O66" s="25" t="s">
        <v>762</v>
      </c>
      <c r="Q66" s="4">
        <v>27</v>
      </c>
      <c r="R66" s="10" t="s">
        <v>522</v>
      </c>
      <c r="AF66" s="1" t="s">
        <v>899</v>
      </c>
      <c r="AG66" s="1" t="s">
        <v>900</v>
      </c>
    </row>
    <row r="67" spans="1:33" ht="15" customHeight="1" x14ac:dyDescent="0.4">
      <c r="A67" s="11">
        <v>15</v>
      </c>
      <c r="B67" s="18" t="str">
        <f t="shared" si="4"/>
        <v>怪物 モンスター</v>
      </c>
      <c r="C67" s="18" t="s">
        <v>392</v>
      </c>
      <c r="D67" s="18" t="s">
        <v>393</v>
      </c>
      <c r="E67" s="15" t="s">
        <v>394</v>
      </c>
      <c r="F67" s="18" t="s">
        <v>403</v>
      </c>
      <c r="G67" s="18" t="s">
        <v>59</v>
      </c>
      <c r="H67" s="18" t="s">
        <v>748</v>
      </c>
      <c r="J67" s="18" t="s">
        <v>417</v>
      </c>
      <c r="K67" s="18" t="str">
        <f t="shared" ref="K67:K73" si="5">L67&amp;" "&amp;M67</f>
        <v>色欲 ラスト</v>
      </c>
      <c r="L67" s="18" t="s">
        <v>464</v>
      </c>
      <c r="M67" s="18" t="s">
        <v>525</v>
      </c>
      <c r="N67" s="18"/>
      <c r="O67" s="25" t="s">
        <v>760</v>
      </c>
      <c r="Q67" s="4">
        <v>28</v>
      </c>
      <c r="R67" s="10" t="s">
        <v>455</v>
      </c>
      <c r="AF67" s="1" t="s">
        <v>901</v>
      </c>
      <c r="AG67" s="1" t="s">
        <v>902</v>
      </c>
    </row>
    <row r="68" spans="1:33" ht="15" customHeight="1" x14ac:dyDescent="0.4">
      <c r="A68" s="11">
        <v>16</v>
      </c>
      <c r="B68" s="18" t="str">
        <f t="shared" si="4"/>
        <v>強靭 タフネス</v>
      </c>
      <c r="C68" s="18" t="s">
        <v>395</v>
      </c>
      <c r="D68" s="18" t="s">
        <v>396</v>
      </c>
      <c r="E68" s="18" t="s">
        <v>394</v>
      </c>
      <c r="F68" s="18" t="s">
        <v>403</v>
      </c>
      <c r="G68" s="18" t="s">
        <v>59</v>
      </c>
      <c r="H68" s="18" t="s">
        <v>749</v>
      </c>
      <c r="J68" s="18" t="s">
        <v>418</v>
      </c>
      <c r="K68" s="18" t="str">
        <f t="shared" si="5"/>
        <v>強欲 グリード</v>
      </c>
      <c r="L68" s="18" t="s">
        <v>369</v>
      </c>
      <c r="M68" s="18" t="s">
        <v>581</v>
      </c>
      <c r="N68" s="18"/>
      <c r="O68" s="25" t="s">
        <v>750</v>
      </c>
      <c r="Q68" s="4">
        <v>29</v>
      </c>
      <c r="R68" s="10" t="s">
        <v>523</v>
      </c>
      <c r="AF68" s="1" t="s">
        <v>903</v>
      </c>
      <c r="AG68" s="1" t="s">
        <v>904</v>
      </c>
    </row>
    <row r="69" spans="1:33" ht="18.75" customHeight="1" x14ac:dyDescent="0.4">
      <c r="A69" s="11">
        <v>17</v>
      </c>
      <c r="B69" s="18" t="str">
        <f t="shared" si="4"/>
        <v>殺意 キラー</v>
      </c>
      <c r="C69" s="18" t="s">
        <v>573</v>
      </c>
      <c r="D69" s="18" t="s">
        <v>574</v>
      </c>
      <c r="E69" s="18" t="s">
        <v>394</v>
      </c>
      <c r="F69" s="18" t="s">
        <v>575</v>
      </c>
      <c r="G69" s="18" t="s">
        <v>59</v>
      </c>
      <c r="H69" s="18" t="s">
        <v>751</v>
      </c>
      <c r="J69" s="18" t="s">
        <v>419</v>
      </c>
      <c r="K69" s="18" t="str">
        <f t="shared" si="5"/>
        <v>傲慢 プライド</v>
      </c>
      <c r="L69" s="18" t="s">
        <v>461</v>
      </c>
      <c r="M69" s="18" t="s">
        <v>462</v>
      </c>
      <c r="N69" s="18"/>
      <c r="O69" s="29" t="s">
        <v>752</v>
      </c>
      <c r="Q69" s="4">
        <v>30</v>
      </c>
      <c r="R69" s="10" t="s">
        <v>456</v>
      </c>
      <c r="AF69" s="1" t="s">
        <v>905</v>
      </c>
      <c r="AG69" s="1" t="s">
        <v>906</v>
      </c>
    </row>
    <row r="70" spans="1:33" ht="15" customHeight="1" x14ac:dyDescent="0.4">
      <c r="A70" s="11">
        <v>18</v>
      </c>
      <c r="B70" s="18" t="str">
        <f t="shared" si="4"/>
        <v>剛腕 パワフル</v>
      </c>
      <c r="C70" s="18" t="s">
        <v>397</v>
      </c>
      <c r="D70" s="18" t="s">
        <v>398</v>
      </c>
      <c r="E70" s="18" t="s">
        <v>394</v>
      </c>
      <c r="F70" s="18" t="s">
        <v>403</v>
      </c>
      <c r="G70" s="18" t="s">
        <v>59</v>
      </c>
      <c r="H70" s="18" t="s">
        <v>753</v>
      </c>
      <c r="J70" s="18" t="s">
        <v>420</v>
      </c>
      <c r="K70" s="18" t="str">
        <f t="shared" si="5"/>
        <v>暴食 グラトニー</v>
      </c>
      <c r="L70" s="18" t="s">
        <v>466</v>
      </c>
      <c r="M70" s="18" t="s">
        <v>580</v>
      </c>
      <c r="N70" s="18"/>
      <c r="O70" s="29" t="s">
        <v>754</v>
      </c>
      <c r="Q70" s="4">
        <v>31</v>
      </c>
      <c r="R70" s="10" t="s">
        <v>526</v>
      </c>
      <c r="AF70" s="1" t="s">
        <v>907</v>
      </c>
      <c r="AG70" s="1" t="s">
        <v>908</v>
      </c>
    </row>
    <row r="71" spans="1:33" ht="15" customHeight="1" x14ac:dyDescent="0.4">
      <c r="A71" s="11">
        <v>19</v>
      </c>
      <c r="B71" s="18" t="str">
        <f t="shared" si="4"/>
        <v>天眼 スコープ</v>
      </c>
      <c r="C71" s="18" t="s">
        <v>399</v>
      </c>
      <c r="D71" s="18" t="s">
        <v>400</v>
      </c>
      <c r="E71" s="18" t="s">
        <v>394</v>
      </c>
      <c r="F71" s="18" t="s">
        <v>403</v>
      </c>
      <c r="G71" s="18" t="s">
        <v>59</v>
      </c>
      <c r="H71" s="18" t="s">
        <v>755</v>
      </c>
      <c r="J71" s="18" t="s">
        <v>421</v>
      </c>
      <c r="K71" s="18" t="str">
        <f t="shared" si="5"/>
        <v>怠惰 スロウス</v>
      </c>
      <c r="L71" s="18" t="s">
        <v>465</v>
      </c>
      <c r="M71" s="18" t="s">
        <v>527</v>
      </c>
      <c r="N71" s="18"/>
      <c r="O71" s="25" t="s">
        <v>756</v>
      </c>
      <c r="Q71" s="4">
        <v>32</v>
      </c>
      <c r="R71" s="10" t="s">
        <v>457</v>
      </c>
      <c r="AF71" s="1" t="s">
        <v>909</v>
      </c>
      <c r="AG71" s="1" t="s">
        <v>910</v>
      </c>
    </row>
    <row r="72" spans="1:33" ht="15" customHeight="1" x14ac:dyDescent="0.4">
      <c r="A72" s="11">
        <v>20</v>
      </c>
      <c r="B72" s="18" t="str">
        <f t="shared" si="4"/>
        <v>俊足 クイック</v>
      </c>
      <c r="C72" s="18" t="s">
        <v>401</v>
      </c>
      <c r="D72" s="18" t="s">
        <v>402</v>
      </c>
      <c r="E72" s="18" t="s">
        <v>394</v>
      </c>
      <c r="F72" s="18" t="s">
        <v>403</v>
      </c>
      <c r="G72" s="18" t="s">
        <v>59</v>
      </c>
      <c r="H72" s="18" t="s">
        <v>757</v>
      </c>
      <c r="J72" s="18" t="s">
        <v>422</v>
      </c>
      <c r="K72" s="18" t="str">
        <f t="shared" si="5"/>
        <v>天啓 サイン</v>
      </c>
      <c r="L72" s="18" t="s">
        <v>362</v>
      </c>
      <c r="M72" s="18" t="s">
        <v>363</v>
      </c>
      <c r="N72" s="18"/>
      <c r="O72" s="25" t="s">
        <v>758</v>
      </c>
      <c r="Q72" s="4">
        <v>33</v>
      </c>
      <c r="R72" s="10" t="s">
        <v>528</v>
      </c>
      <c r="AF72" s="1" t="s">
        <v>911</v>
      </c>
      <c r="AG72" s="1" t="s">
        <v>912</v>
      </c>
    </row>
    <row r="73" spans="1:33" ht="15" customHeight="1" x14ac:dyDescent="0.4">
      <c r="J73" s="18" t="s">
        <v>423</v>
      </c>
      <c r="K73" s="18" t="str">
        <f t="shared" si="5"/>
        <v>呼び声 コール</v>
      </c>
      <c r="L73" s="18" t="s">
        <v>359</v>
      </c>
      <c r="M73" s="18" t="s">
        <v>579</v>
      </c>
      <c r="N73" s="18"/>
      <c r="O73" s="25" t="s">
        <v>759</v>
      </c>
      <c r="Q73" s="4">
        <v>34</v>
      </c>
      <c r="R73" s="10" t="s">
        <v>529</v>
      </c>
      <c r="AF73" s="1" t="s">
        <v>913</v>
      </c>
      <c r="AG73" s="1" t="s">
        <v>914</v>
      </c>
    </row>
    <row r="74" spans="1:33" ht="15" customHeight="1" x14ac:dyDescent="0.4">
      <c r="Q74" s="4">
        <v>35</v>
      </c>
      <c r="R74" s="10" t="s">
        <v>458</v>
      </c>
      <c r="AF74" s="1" t="s">
        <v>915</v>
      </c>
      <c r="AG74" s="1" t="s">
        <v>916</v>
      </c>
    </row>
    <row r="75" spans="1:33" ht="15" customHeight="1" x14ac:dyDescent="0.4">
      <c r="Q75" s="4">
        <v>36</v>
      </c>
      <c r="R75" s="10" t="s">
        <v>530</v>
      </c>
      <c r="AF75" s="1" t="s">
        <v>917</v>
      </c>
      <c r="AG75" s="1" t="s">
        <v>918</v>
      </c>
    </row>
    <row r="76" spans="1:33" ht="15" customHeight="1" x14ac:dyDescent="0.4">
      <c r="Q76" s="4">
        <v>37</v>
      </c>
      <c r="R76" s="10" t="s">
        <v>531</v>
      </c>
      <c r="AF76" s="1" t="s">
        <v>919</v>
      </c>
      <c r="AG76" s="1" t="s">
        <v>920</v>
      </c>
    </row>
    <row r="77" spans="1:33" ht="15" customHeight="1" x14ac:dyDescent="0.4">
      <c r="Q77" s="4">
        <v>38</v>
      </c>
      <c r="R77" s="10" t="s">
        <v>532</v>
      </c>
    </row>
    <row r="78" spans="1:33" ht="15" customHeight="1" x14ac:dyDescent="0.4">
      <c r="Q78" s="4">
        <v>39</v>
      </c>
      <c r="R78" s="10" t="s">
        <v>459</v>
      </c>
      <c r="AF78" s="1" t="s">
        <v>921</v>
      </c>
    </row>
    <row r="79" spans="1:33" ht="15" customHeight="1" x14ac:dyDescent="0.4">
      <c r="Q79" s="4">
        <v>40</v>
      </c>
      <c r="R79" s="10" t="s">
        <v>1543</v>
      </c>
      <c r="AF79" s="1" t="s">
        <v>922</v>
      </c>
      <c r="AG79" s="1" t="s">
        <v>923</v>
      </c>
    </row>
    <row r="80" spans="1:33" ht="15" customHeight="1" x14ac:dyDescent="0.4">
      <c r="Q80" s="4">
        <v>41</v>
      </c>
      <c r="R80" s="10" t="s">
        <v>533</v>
      </c>
      <c r="AF80" s="1" t="s">
        <v>924</v>
      </c>
      <c r="AG80" s="1" t="s">
        <v>925</v>
      </c>
    </row>
    <row r="81" spans="17:33" ht="15" customHeight="1" x14ac:dyDescent="0.4">
      <c r="Q81" s="4">
        <v>42</v>
      </c>
      <c r="R81" s="10" t="s">
        <v>534</v>
      </c>
      <c r="AF81" s="1" t="s">
        <v>926</v>
      </c>
      <c r="AG81" s="1" t="s">
        <v>927</v>
      </c>
    </row>
    <row r="82" spans="17:33" ht="15" customHeight="1" x14ac:dyDescent="0.4">
      <c r="Q82" s="4">
        <v>43</v>
      </c>
      <c r="R82" s="10" t="s">
        <v>535</v>
      </c>
      <c r="AF82" s="1" t="s">
        <v>928</v>
      </c>
      <c r="AG82" s="1" t="s">
        <v>929</v>
      </c>
    </row>
    <row r="83" spans="17:33" ht="15" customHeight="1" x14ac:dyDescent="0.4">
      <c r="Q83" s="4">
        <v>44</v>
      </c>
      <c r="R83" s="10" t="s">
        <v>536</v>
      </c>
      <c r="AF83" s="1" t="s">
        <v>930</v>
      </c>
      <c r="AG83" s="1" t="s">
        <v>931</v>
      </c>
    </row>
    <row r="84" spans="17:33" x14ac:dyDescent="0.4">
      <c r="Q84" s="4">
        <v>45</v>
      </c>
      <c r="R84" s="10" t="s">
        <v>537</v>
      </c>
      <c r="AF84" s="1" t="s">
        <v>932</v>
      </c>
      <c r="AG84" s="1" t="s">
        <v>933</v>
      </c>
    </row>
    <row r="85" spans="17:33" x14ac:dyDescent="0.4">
      <c r="Q85" s="4">
        <v>46</v>
      </c>
      <c r="R85" s="10" t="s">
        <v>538</v>
      </c>
      <c r="AF85" s="1" t="s">
        <v>934</v>
      </c>
      <c r="AG85" s="1" t="s">
        <v>935</v>
      </c>
    </row>
    <row r="86" spans="17:33" x14ac:dyDescent="0.4">
      <c r="Q86" s="4">
        <v>47</v>
      </c>
      <c r="R86" s="10" t="s">
        <v>763</v>
      </c>
      <c r="AF86" s="1" t="s">
        <v>936</v>
      </c>
      <c r="AG86" s="1" t="s">
        <v>937</v>
      </c>
    </row>
    <row r="87" spans="17:33" x14ac:dyDescent="0.4">
      <c r="Q87" s="4">
        <v>48</v>
      </c>
      <c r="R87" s="10" t="s">
        <v>539</v>
      </c>
      <c r="AF87" s="1" t="s">
        <v>938</v>
      </c>
      <c r="AG87" s="1" t="s">
        <v>939</v>
      </c>
    </row>
    <row r="88" spans="17:33" x14ac:dyDescent="0.4">
      <c r="Q88" s="4">
        <v>49</v>
      </c>
      <c r="R88" s="10" t="s">
        <v>540</v>
      </c>
      <c r="AF88" s="1" t="s">
        <v>940</v>
      </c>
      <c r="AG88" s="1" t="s">
        <v>941</v>
      </c>
    </row>
    <row r="89" spans="17:33" x14ac:dyDescent="0.4">
      <c r="Q89" s="4">
        <v>50</v>
      </c>
      <c r="R89" s="10" t="s">
        <v>460</v>
      </c>
      <c r="AF89" s="1" t="s">
        <v>942</v>
      </c>
      <c r="AG89" s="1" t="s">
        <v>943</v>
      </c>
    </row>
    <row r="90" spans="17:33" x14ac:dyDescent="0.4">
      <c r="AF90" s="1" t="s">
        <v>944</v>
      </c>
      <c r="AG90" s="1" t="s">
        <v>945</v>
      </c>
    </row>
    <row r="91" spans="17:33" x14ac:dyDescent="0.4">
      <c r="AF91" s="1" t="s">
        <v>946</v>
      </c>
      <c r="AG91" s="1" t="s">
        <v>947</v>
      </c>
    </row>
    <row r="92" spans="17:33" x14ac:dyDescent="0.4">
      <c r="AF92" s="1" t="s">
        <v>948</v>
      </c>
      <c r="AG92" s="1" t="s">
        <v>949</v>
      </c>
    </row>
    <row r="93" spans="17:33" x14ac:dyDescent="0.4">
      <c r="AF93" s="1" t="s">
        <v>950</v>
      </c>
      <c r="AG93" s="1" t="s">
        <v>951</v>
      </c>
    </row>
    <row r="94" spans="17:33" x14ac:dyDescent="0.4">
      <c r="AF94" s="1" t="s">
        <v>952</v>
      </c>
      <c r="AG94" s="1" t="s">
        <v>953</v>
      </c>
    </row>
    <row r="95" spans="17:33" x14ac:dyDescent="0.4">
      <c r="AF95" s="1" t="s">
        <v>954</v>
      </c>
      <c r="AG95" s="1" t="s">
        <v>955</v>
      </c>
    </row>
    <row r="96" spans="17:33" x14ac:dyDescent="0.4">
      <c r="AF96" s="1" t="s">
        <v>956</v>
      </c>
      <c r="AG96" s="1" t="s">
        <v>957</v>
      </c>
    </row>
    <row r="97" spans="32:33" x14ac:dyDescent="0.4">
      <c r="AF97" s="1" t="s">
        <v>958</v>
      </c>
      <c r="AG97" s="1" t="s">
        <v>959</v>
      </c>
    </row>
    <row r="98" spans="32:33" x14ac:dyDescent="0.4">
      <c r="AF98" s="1" t="s">
        <v>960</v>
      </c>
      <c r="AG98" s="1" t="s">
        <v>961</v>
      </c>
    </row>
    <row r="99" spans="32:33" x14ac:dyDescent="0.4">
      <c r="AF99" s="1" t="s">
        <v>962</v>
      </c>
      <c r="AG99" s="1" t="s">
        <v>963</v>
      </c>
    </row>
    <row r="100" spans="32:33" x14ac:dyDescent="0.4">
      <c r="AF100" s="1" t="s">
        <v>964</v>
      </c>
      <c r="AG100" s="1" t="s">
        <v>965</v>
      </c>
    </row>
    <row r="101" spans="32:33" x14ac:dyDescent="0.4">
      <c r="AF101" s="1" t="s">
        <v>966</v>
      </c>
      <c r="AG101" s="1" t="s">
        <v>967</v>
      </c>
    </row>
    <row r="102" spans="32:33" x14ac:dyDescent="0.4">
      <c r="AF102" s="1" t="s">
        <v>968</v>
      </c>
      <c r="AG102" s="1" t="s">
        <v>969</v>
      </c>
    </row>
    <row r="103" spans="32:33" x14ac:dyDescent="0.4">
      <c r="AF103" s="1" t="s">
        <v>970</v>
      </c>
      <c r="AG103" s="1" t="s">
        <v>971</v>
      </c>
    </row>
    <row r="104" spans="32:33" x14ac:dyDescent="0.4">
      <c r="AF104" s="1" t="s">
        <v>972</v>
      </c>
      <c r="AG104" s="1" t="s">
        <v>973</v>
      </c>
    </row>
    <row r="105" spans="32:33" x14ac:dyDescent="0.4">
      <c r="AF105" s="1" t="s">
        <v>974</v>
      </c>
      <c r="AG105" s="1" t="s">
        <v>975</v>
      </c>
    </row>
    <row r="106" spans="32:33" x14ac:dyDescent="0.4">
      <c r="AF106" s="1" t="s">
        <v>976</v>
      </c>
      <c r="AG106" s="1" t="s">
        <v>977</v>
      </c>
    </row>
    <row r="107" spans="32:33" x14ac:dyDescent="0.4">
      <c r="AF107" s="1" t="s">
        <v>978</v>
      </c>
      <c r="AG107" s="1" t="s">
        <v>979</v>
      </c>
    </row>
    <row r="108" spans="32:33" x14ac:dyDescent="0.4">
      <c r="AF108" s="1" t="s">
        <v>980</v>
      </c>
      <c r="AG108" s="1" t="s">
        <v>981</v>
      </c>
    </row>
    <row r="109" spans="32:33" x14ac:dyDescent="0.4">
      <c r="AF109" s="1" t="s">
        <v>982</v>
      </c>
      <c r="AG109" s="1" t="s">
        <v>983</v>
      </c>
    </row>
    <row r="110" spans="32:33" x14ac:dyDescent="0.4">
      <c r="AF110" s="1" t="s">
        <v>984</v>
      </c>
      <c r="AG110" s="1" t="s">
        <v>985</v>
      </c>
    </row>
    <row r="111" spans="32:33" x14ac:dyDescent="0.4">
      <c r="AF111" s="1" t="s">
        <v>986</v>
      </c>
      <c r="AG111" s="1" t="s">
        <v>987</v>
      </c>
    </row>
    <row r="112" spans="32:33" x14ac:dyDescent="0.4">
      <c r="AF112" s="1" t="s">
        <v>988</v>
      </c>
      <c r="AG112" s="1" t="s">
        <v>989</v>
      </c>
    </row>
    <row r="113" spans="32:33" x14ac:dyDescent="0.4">
      <c r="AF113" s="1" t="s">
        <v>990</v>
      </c>
      <c r="AG113" s="1" t="s">
        <v>991</v>
      </c>
    </row>
    <row r="114" spans="32:33" x14ac:dyDescent="0.4">
      <c r="AF114" s="1" t="s">
        <v>992</v>
      </c>
      <c r="AG114" s="1" t="s">
        <v>993</v>
      </c>
    </row>
    <row r="116" spans="32:33" x14ac:dyDescent="0.4">
      <c r="AF116" s="1" t="s">
        <v>994</v>
      </c>
    </row>
    <row r="117" spans="32:33" x14ac:dyDescent="0.4">
      <c r="AF117" s="1" t="s">
        <v>995</v>
      </c>
      <c r="AG117" s="1" t="s">
        <v>996</v>
      </c>
    </row>
    <row r="118" spans="32:33" x14ac:dyDescent="0.4">
      <c r="AF118" s="1" t="s">
        <v>997</v>
      </c>
      <c r="AG118" s="1" t="s">
        <v>998</v>
      </c>
    </row>
    <row r="119" spans="32:33" x14ac:dyDescent="0.4">
      <c r="AF119" s="1" t="s">
        <v>999</v>
      </c>
      <c r="AG119" s="1" t="s">
        <v>1000</v>
      </c>
    </row>
    <row r="120" spans="32:33" x14ac:dyDescent="0.4">
      <c r="AF120" s="1" t="s">
        <v>1001</v>
      </c>
      <c r="AG120" s="1" t="s">
        <v>1002</v>
      </c>
    </row>
    <row r="121" spans="32:33" x14ac:dyDescent="0.4">
      <c r="AF121" s="1" t="s">
        <v>1003</v>
      </c>
      <c r="AG121" s="1" t="s">
        <v>1004</v>
      </c>
    </row>
    <row r="122" spans="32:33" x14ac:dyDescent="0.4">
      <c r="AF122" s="1" t="s">
        <v>1005</v>
      </c>
      <c r="AG122" s="1" t="s">
        <v>1006</v>
      </c>
    </row>
    <row r="123" spans="32:33" x14ac:dyDescent="0.4">
      <c r="AF123" s="1" t="s">
        <v>1007</v>
      </c>
      <c r="AG123" s="1" t="s">
        <v>1008</v>
      </c>
    </row>
    <row r="124" spans="32:33" x14ac:dyDescent="0.4">
      <c r="AF124" s="1" t="s">
        <v>1009</v>
      </c>
      <c r="AG124" s="1" t="s">
        <v>1010</v>
      </c>
    </row>
    <row r="125" spans="32:33" x14ac:dyDescent="0.4">
      <c r="AF125" s="1" t="s">
        <v>1011</v>
      </c>
      <c r="AG125" s="1" t="s">
        <v>1012</v>
      </c>
    </row>
    <row r="126" spans="32:33" x14ac:dyDescent="0.4">
      <c r="AF126" s="1" t="s">
        <v>1013</v>
      </c>
      <c r="AG126" s="1" t="s">
        <v>1014</v>
      </c>
    </row>
    <row r="127" spans="32:33" x14ac:dyDescent="0.4">
      <c r="AF127" s="1" t="s">
        <v>1015</v>
      </c>
      <c r="AG127" s="1" t="s">
        <v>1016</v>
      </c>
    </row>
    <row r="128" spans="32:33" x14ac:dyDescent="0.4">
      <c r="AF128" s="1" t="s">
        <v>1017</v>
      </c>
      <c r="AG128" s="1" t="s">
        <v>1018</v>
      </c>
    </row>
    <row r="129" spans="32:33" x14ac:dyDescent="0.4">
      <c r="AF129" s="1" t="s">
        <v>1019</v>
      </c>
      <c r="AG129" s="1" t="s">
        <v>1020</v>
      </c>
    </row>
    <row r="130" spans="32:33" x14ac:dyDescent="0.4">
      <c r="AF130" s="1" t="s">
        <v>1021</v>
      </c>
      <c r="AG130" s="1" t="s">
        <v>1022</v>
      </c>
    </row>
    <row r="131" spans="32:33" x14ac:dyDescent="0.4">
      <c r="AF131" s="1" t="s">
        <v>1023</v>
      </c>
      <c r="AG131" s="1" t="s">
        <v>1024</v>
      </c>
    </row>
    <row r="132" spans="32:33" x14ac:dyDescent="0.4">
      <c r="AF132" s="1" t="s">
        <v>1025</v>
      </c>
      <c r="AG132" s="1" t="s">
        <v>1026</v>
      </c>
    </row>
    <row r="133" spans="32:33" x14ac:dyDescent="0.4">
      <c r="AF133" s="1" t="s">
        <v>1027</v>
      </c>
      <c r="AG133" s="1" t="s">
        <v>1028</v>
      </c>
    </row>
    <row r="134" spans="32:33" x14ac:dyDescent="0.4">
      <c r="AF134" s="1" t="s">
        <v>1029</v>
      </c>
      <c r="AG134" s="1" t="s">
        <v>1030</v>
      </c>
    </row>
    <row r="135" spans="32:33" x14ac:dyDescent="0.4">
      <c r="AF135" s="1" t="s">
        <v>1031</v>
      </c>
      <c r="AG135" s="1" t="s">
        <v>1032</v>
      </c>
    </row>
    <row r="136" spans="32:33" x14ac:dyDescent="0.4">
      <c r="AF136" s="1" t="s">
        <v>1033</v>
      </c>
      <c r="AG136" s="1" t="s">
        <v>1034</v>
      </c>
    </row>
    <row r="137" spans="32:33" x14ac:dyDescent="0.4">
      <c r="AF137" s="1" t="s">
        <v>1035</v>
      </c>
      <c r="AG137" s="1" t="s">
        <v>1036</v>
      </c>
    </row>
    <row r="138" spans="32:33" x14ac:dyDescent="0.4">
      <c r="AF138" s="1" t="s">
        <v>1037</v>
      </c>
      <c r="AG138" s="1" t="s">
        <v>1038</v>
      </c>
    </row>
    <row r="139" spans="32:33" x14ac:dyDescent="0.4">
      <c r="AF139" s="1" t="s">
        <v>1039</v>
      </c>
      <c r="AG139" s="1" t="s">
        <v>1040</v>
      </c>
    </row>
    <row r="140" spans="32:33" x14ac:dyDescent="0.4">
      <c r="AF140" s="1" t="s">
        <v>1041</v>
      </c>
      <c r="AG140" s="1" t="s">
        <v>1042</v>
      </c>
    </row>
    <row r="141" spans="32:33" x14ac:dyDescent="0.4">
      <c r="AF141" s="1" t="s">
        <v>1043</v>
      </c>
      <c r="AG141" s="1" t="s">
        <v>1044</v>
      </c>
    </row>
    <row r="142" spans="32:33" x14ac:dyDescent="0.4">
      <c r="AF142" s="1" t="s">
        <v>1045</v>
      </c>
      <c r="AG142" s="1" t="s">
        <v>1046</v>
      </c>
    </row>
    <row r="143" spans="32:33" x14ac:dyDescent="0.4">
      <c r="AF143" s="1" t="s">
        <v>1047</v>
      </c>
      <c r="AG143" s="1" t="s">
        <v>1048</v>
      </c>
    </row>
    <row r="144" spans="32:33" x14ac:dyDescent="0.4">
      <c r="AF144" s="1" t="s">
        <v>1049</v>
      </c>
      <c r="AG144" s="1" t="s">
        <v>1050</v>
      </c>
    </row>
    <row r="145" spans="32:33" x14ac:dyDescent="0.4">
      <c r="AF145" s="1" t="s">
        <v>1051</v>
      </c>
      <c r="AG145" s="1" t="s">
        <v>1052</v>
      </c>
    </row>
    <row r="146" spans="32:33" x14ac:dyDescent="0.4">
      <c r="AF146" s="1" t="s">
        <v>1053</v>
      </c>
      <c r="AG146" s="1" t="s">
        <v>1054</v>
      </c>
    </row>
    <row r="147" spans="32:33" x14ac:dyDescent="0.4">
      <c r="AF147" s="1" t="s">
        <v>1055</v>
      </c>
      <c r="AG147" s="1" t="s">
        <v>1056</v>
      </c>
    </row>
    <row r="148" spans="32:33" x14ac:dyDescent="0.4">
      <c r="AF148" s="1" t="s">
        <v>1057</v>
      </c>
      <c r="AG148" s="1" t="s">
        <v>1058</v>
      </c>
    </row>
    <row r="149" spans="32:33" x14ac:dyDescent="0.4">
      <c r="AF149" s="1" t="s">
        <v>1059</v>
      </c>
      <c r="AG149" s="1" t="s">
        <v>1060</v>
      </c>
    </row>
    <row r="150" spans="32:33" x14ac:dyDescent="0.4">
      <c r="AF150" s="1" t="s">
        <v>1061</v>
      </c>
      <c r="AG150" s="1" t="s">
        <v>1062</v>
      </c>
    </row>
    <row r="151" spans="32:33" x14ac:dyDescent="0.4">
      <c r="AF151" s="1" t="s">
        <v>1063</v>
      </c>
      <c r="AG151" s="1" t="s">
        <v>1064</v>
      </c>
    </row>
    <row r="152" spans="32:33" x14ac:dyDescent="0.4">
      <c r="AF152" s="1" t="s">
        <v>1065</v>
      </c>
      <c r="AG152" s="1" t="s">
        <v>1066</v>
      </c>
    </row>
    <row r="154" spans="32:33" x14ac:dyDescent="0.4">
      <c r="AF154" s="1" t="s">
        <v>1067</v>
      </c>
    </row>
    <row r="155" spans="32:33" x14ac:dyDescent="0.4">
      <c r="AF155" s="1" t="s">
        <v>1068</v>
      </c>
      <c r="AG155" s="1" t="s">
        <v>1069</v>
      </c>
    </row>
    <row r="156" spans="32:33" x14ac:dyDescent="0.4">
      <c r="AF156" s="1" t="s">
        <v>1070</v>
      </c>
      <c r="AG156" s="1" t="s">
        <v>1071</v>
      </c>
    </row>
    <row r="157" spans="32:33" x14ac:dyDescent="0.4">
      <c r="AF157" s="1" t="s">
        <v>1072</v>
      </c>
      <c r="AG157" s="1" t="s">
        <v>1073</v>
      </c>
    </row>
    <row r="158" spans="32:33" x14ac:dyDescent="0.4">
      <c r="AF158" s="1" t="s">
        <v>1074</v>
      </c>
      <c r="AG158" s="1" t="s">
        <v>1075</v>
      </c>
    </row>
    <row r="159" spans="32:33" x14ac:dyDescent="0.4">
      <c r="AF159" s="1" t="s">
        <v>1076</v>
      </c>
      <c r="AG159" s="1" t="s">
        <v>1077</v>
      </c>
    </row>
    <row r="160" spans="32:33" x14ac:dyDescent="0.4">
      <c r="AF160" s="1" t="s">
        <v>1078</v>
      </c>
      <c r="AG160" s="1" t="s">
        <v>1079</v>
      </c>
    </row>
    <row r="161" spans="32:33" x14ac:dyDescent="0.4">
      <c r="AF161" s="1" t="s">
        <v>1080</v>
      </c>
      <c r="AG161" s="1" t="s">
        <v>1081</v>
      </c>
    </row>
    <row r="162" spans="32:33" x14ac:dyDescent="0.4">
      <c r="AF162" s="1" t="s">
        <v>1082</v>
      </c>
      <c r="AG162" s="1" t="s">
        <v>1083</v>
      </c>
    </row>
    <row r="163" spans="32:33" x14ac:dyDescent="0.4">
      <c r="AF163" s="1" t="s">
        <v>1084</v>
      </c>
      <c r="AG163" s="1" t="s">
        <v>1085</v>
      </c>
    </row>
    <row r="164" spans="32:33" x14ac:dyDescent="0.4">
      <c r="AF164" s="1" t="s">
        <v>1086</v>
      </c>
      <c r="AG164" s="1" t="s">
        <v>1087</v>
      </c>
    </row>
    <row r="165" spans="32:33" x14ac:dyDescent="0.4">
      <c r="AF165" s="1" t="s">
        <v>1088</v>
      </c>
      <c r="AG165" s="1" t="s">
        <v>1089</v>
      </c>
    </row>
    <row r="166" spans="32:33" x14ac:dyDescent="0.4">
      <c r="AF166" s="1" t="s">
        <v>1090</v>
      </c>
      <c r="AG166" s="1" t="s">
        <v>1091</v>
      </c>
    </row>
    <row r="167" spans="32:33" x14ac:dyDescent="0.4">
      <c r="AF167" s="1" t="s">
        <v>1092</v>
      </c>
      <c r="AG167" s="1" t="s">
        <v>1093</v>
      </c>
    </row>
    <row r="168" spans="32:33" x14ac:dyDescent="0.4">
      <c r="AF168" s="1" t="s">
        <v>1094</v>
      </c>
      <c r="AG168" s="1" t="s">
        <v>1095</v>
      </c>
    </row>
    <row r="169" spans="32:33" x14ac:dyDescent="0.4">
      <c r="AF169" s="1" t="s">
        <v>1096</v>
      </c>
      <c r="AG169" s="1" t="s">
        <v>1097</v>
      </c>
    </row>
    <row r="170" spans="32:33" x14ac:dyDescent="0.4">
      <c r="AF170" s="1" t="s">
        <v>1098</v>
      </c>
      <c r="AG170" s="1" t="s">
        <v>1099</v>
      </c>
    </row>
    <row r="171" spans="32:33" x14ac:dyDescent="0.4">
      <c r="AF171" s="1" t="s">
        <v>1100</v>
      </c>
      <c r="AG171" s="1" t="s">
        <v>1101</v>
      </c>
    </row>
    <row r="172" spans="32:33" x14ac:dyDescent="0.4">
      <c r="AF172" s="1" t="s">
        <v>1102</v>
      </c>
      <c r="AG172" s="1" t="s">
        <v>1103</v>
      </c>
    </row>
    <row r="173" spans="32:33" x14ac:dyDescent="0.4">
      <c r="AF173" s="1" t="s">
        <v>1104</v>
      </c>
      <c r="AG173" s="1" t="s">
        <v>1105</v>
      </c>
    </row>
    <row r="174" spans="32:33" x14ac:dyDescent="0.4">
      <c r="AF174" s="1" t="s">
        <v>1106</v>
      </c>
      <c r="AG174" s="1" t="s">
        <v>1107</v>
      </c>
    </row>
    <row r="175" spans="32:33" x14ac:dyDescent="0.4">
      <c r="AF175" s="1" t="s">
        <v>1108</v>
      </c>
      <c r="AG175" s="1" t="s">
        <v>1109</v>
      </c>
    </row>
    <row r="176" spans="32:33" x14ac:dyDescent="0.4">
      <c r="AF176" s="1" t="s">
        <v>1110</v>
      </c>
      <c r="AG176" s="1" t="s">
        <v>1111</v>
      </c>
    </row>
    <row r="177" spans="32:33" x14ac:dyDescent="0.4">
      <c r="AF177" s="1" t="s">
        <v>1112</v>
      </c>
      <c r="AG177" s="1" t="s">
        <v>1113</v>
      </c>
    </row>
    <row r="178" spans="32:33" x14ac:dyDescent="0.4">
      <c r="AF178" s="1" t="s">
        <v>1114</v>
      </c>
      <c r="AG178" s="1" t="s">
        <v>1115</v>
      </c>
    </row>
    <row r="179" spans="32:33" x14ac:dyDescent="0.4">
      <c r="AF179" s="1" t="s">
        <v>1116</v>
      </c>
      <c r="AG179" s="1" t="s">
        <v>1117</v>
      </c>
    </row>
    <row r="180" spans="32:33" x14ac:dyDescent="0.4">
      <c r="AF180" s="1" t="s">
        <v>1118</v>
      </c>
      <c r="AG180" s="1" t="s">
        <v>1119</v>
      </c>
    </row>
    <row r="181" spans="32:33" x14ac:dyDescent="0.4">
      <c r="AF181" s="1" t="s">
        <v>1120</v>
      </c>
      <c r="AG181" s="1" t="s">
        <v>1121</v>
      </c>
    </row>
    <row r="182" spans="32:33" x14ac:dyDescent="0.4">
      <c r="AF182" s="1" t="s">
        <v>1122</v>
      </c>
      <c r="AG182" s="1" t="s">
        <v>1123</v>
      </c>
    </row>
    <row r="183" spans="32:33" x14ac:dyDescent="0.4">
      <c r="AF183" s="1" t="s">
        <v>1124</v>
      </c>
      <c r="AG183" s="1" t="s">
        <v>1125</v>
      </c>
    </row>
    <row r="184" spans="32:33" x14ac:dyDescent="0.4">
      <c r="AF184" s="1" t="s">
        <v>1126</v>
      </c>
      <c r="AG184" s="1" t="s">
        <v>1127</v>
      </c>
    </row>
    <row r="185" spans="32:33" x14ac:dyDescent="0.4">
      <c r="AF185" s="1" t="s">
        <v>1128</v>
      </c>
      <c r="AG185" s="1" t="s">
        <v>1129</v>
      </c>
    </row>
    <row r="186" spans="32:33" x14ac:dyDescent="0.4">
      <c r="AF186" s="1" t="s">
        <v>1130</v>
      </c>
      <c r="AG186" s="1" t="s">
        <v>1131</v>
      </c>
    </row>
    <row r="187" spans="32:33" x14ac:dyDescent="0.4">
      <c r="AF187" s="1" t="s">
        <v>1132</v>
      </c>
      <c r="AG187" s="1" t="s">
        <v>1133</v>
      </c>
    </row>
    <row r="188" spans="32:33" x14ac:dyDescent="0.4">
      <c r="AF188" s="1" t="s">
        <v>1134</v>
      </c>
      <c r="AG188" s="1" t="s">
        <v>1135</v>
      </c>
    </row>
    <row r="189" spans="32:33" x14ac:dyDescent="0.4">
      <c r="AF189" s="1" t="s">
        <v>1136</v>
      </c>
      <c r="AG189" s="1" t="s">
        <v>1137</v>
      </c>
    </row>
    <row r="190" spans="32:33" x14ac:dyDescent="0.4">
      <c r="AF190" s="1" t="s">
        <v>1138</v>
      </c>
      <c r="AG190" s="1" t="s">
        <v>1139</v>
      </c>
    </row>
    <row r="192" spans="32:33" x14ac:dyDescent="0.4">
      <c r="AF192" s="1" t="s">
        <v>1140</v>
      </c>
    </row>
    <row r="193" spans="32:33" x14ac:dyDescent="0.4">
      <c r="AF193" s="1" t="s">
        <v>1141</v>
      </c>
      <c r="AG193" s="1" t="s">
        <v>1142</v>
      </c>
    </row>
    <row r="194" spans="32:33" x14ac:dyDescent="0.4">
      <c r="AF194" s="1" t="s">
        <v>1143</v>
      </c>
      <c r="AG194" s="1" t="s">
        <v>1144</v>
      </c>
    </row>
    <row r="195" spans="32:33" x14ac:dyDescent="0.4">
      <c r="AF195" s="1" t="s">
        <v>1145</v>
      </c>
      <c r="AG195" s="1" t="s">
        <v>1146</v>
      </c>
    </row>
    <row r="196" spans="32:33" x14ac:dyDescent="0.4">
      <c r="AF196" s="1" t="s">
        <v>1147</v>
      </c>
      <c r="AG196" s="1" t="s">
        <v>1148</v>
      </c>
    </row>
    <row r="197" spans="32:33" x14ac:dyDescent="0.4">
      <c r="AF197" s="1" t="s">
        <v>1149</v>
      </c>
      <c r="AG197" s="1" t="s">
        <v>1150</v>
      </c>
    </row>
    <row r="198" spans="32:33" x14ac:dyDescent="0.4">
      <c r="AF198" s="1" t="s">
        <v>1151</v>
      </c>
      <c r="AG198" s="1" t="s">
        <v>1152</v>
      </c>
    </row>
    <row r="199" spans="32:33" x14ac:dyDescent="0.4">
      <c r="AF199" s="1" t="s">
        <v>1153</v>
      </c>
      <c r="AG199" s="1" t="s">
        <v>1154</v>
      </c>
    </row>
    <row r="200" spans="32:33" x14ac:dyDescent="0.4">
      <c r="AF200" s="1" t="s">
        <v>1155</v>
      </c>
      <c r="AG200" s="1" t="s">
        <v>1156</v>
      </c>
    </row>
    <row r="201" spans="32:33" x14ac:dyDescent="0.4">
      <c r="AF201" s="1" t="s">
        <v>1157</v>
      </c>
      <c r="AG201" s="1" t="s">
        <v>1158</v>
      </c>
    </row>
    <row r="202" spans="32:33" x14ac:dyDescent="0.4">
      <c r="AF202" s="1" t="s">
        <v>1159</v>
      </c>
      <c r="AG202" s="1" t="s">
        <v>1160</v>
      </c>
    </row>
    <row r="203" spans="32:33" x14ac:dyDescent="0.4">
      <c r="AF203" s="1" t="s">
        <v>1161</v>
      </c>
      <c r="AG203" s="1" t="s">
        <v>1162</v>
      </c>
    </row>
    <row r="204" spans="32:33" x14ac:dyDescent="0.4">
      <c r="AF204" s="1" t="s">
        <v>1163</v>
      </c>
      <c r="AG204" s="1" t="s">
        <v>1164</v>
      </c>
    </row>
    <row r="205" spans="32:33" x14ac:dyDescent="0.4">
      <c r="AF205" s="1" t="s">
        <v>1165</v>
      </c>
      <c r="AG205" s="1" t="s">
        <v>1166</v>
      </c>
    </row>
    <row r="206" spans="32:33" x14ac:dyDescent="0.4">
      <c r="AF206" s="1" t="s">
        <v>1167</v>
      </c>
      <c r="AG206" s="1" t="s">
        <v>1168</v>
      </c>
    </row>
    <row r="207" spans="32:33" x14ac:dyDescent="0.4">
      <c r="AF207" s="1" t="s">
        <v>1169</v>
      </c>
      <c r="AG207" s="1" t="s">
        <v>1170</v>
      </c>
    </row>
    <row r="208" spans="32:33" x14ac:dyDescent="0.4">
      <c r="AF208" s="1" t="s">
        <v>1171</v>
      </c>
      <c r="AG208" s="1" t="s">
        <v>1172</v>
      </c>
    </row>
    <row r="209" spans="32:33" x14ac:dyDescent="0.4">
      <c r="AF209" s="1" t="s">
        <v>1173</v>
      </c>
      <c r="AG209" s="1" t="s">
        <v>1174</v>
      </c>
    </row>
    <row r="210" spans="32:33" x14ac:dyDescent="0.4">
      <c r="AF210" s="1" t="s">
        <v>1175</v>
      </c>
      <c r="AG210" s="1" t="s">
        <v>1176</v>
      </c>
    </row>
    <row r="211" spans="32:33" x14ac:dyDescent="0.4">
      <c r="AF211" s="1" t="s">
        <v>1177</v>
      </c>
      <c r="AG211" s="1" t="s">
        <v>1178</v>
      </c>
    </row>
    <row r="212" spans="32:33" x14ac:dyDescent="0.4">
      <c r="AF212" s="1" t="s">
        <v>1179</v>
      </c>
      <c r="AG212" s="1" t="s">
        <v>1180</v>
      </c>
    </row>
    <row r="213" spans="32:33" x14ac:dyDescent="0.4">
      <c r="AF213" s="1" t="s">
        <v>1181</v>
      </c>
      <c r="AG213" s="1" t="s">
        <v>1182</v>
      </c>
    </row>
    <row r="214" spans="32:33" x14ac:dyDescent="0.4">
      <c r="AF214" s="1" t="s">
        <v>1183</v>
      </c>
      <c r="AG214" s="1" t="s">
        <v>1184</v>
      </c>
    </row>
    <row r="215" spans="32:33" x14ac:dyDescent="0.4">
      <c r="AF215" s="1" t="s">
        <v>1185</v>
      </c>
      <c r="AG215" s="1" t="s">
        <v>1186</v>
      </c>
    </row>
    <row r="216" spans="32:33" x14ac:dyDescent="0.4">
      <c r="AF216" s="1" t="s">
        <v>1187</v>
      </c>
      <c r="AG216" s="1" t="s">
        <v>1188</v>
      </c>
    </row>
    <row r="217" spans="32:33" x14ac:dyDescent="0.4">
      <c r="AF217" s="1" t="s">
        <v>1189</v>
      </c>
      <c r="AG217" s="1" t="s">
        <v>1190</v>
      </c>
    </row>
    <row r="218" spans="32:33" x14ac:dyDescent="0.4">
      <c r="AF218" s="1" t="s">
        <v>1191</v>
      </c>
      <c r="AG218" s="1" t="s">
        <v>1192</v>
      </c>
    </row>
    <row r="219" spans="32:33" x14ac:dyDescent="0.4">
      <c r="AF219" s="1" t="s">
        <v>1193</v>
      </c>
      <c r="AG219" s="1" t="s">
        <v>1194</v>
      </c>
    </row>
    <row r="220" spans="32:33" x14ac:dyDescent="0.4">
      <c r="AF220" s="1" t="s">
        <v>1195</v>
      </c>
      <c r="AG220" s="1" t="s">
        <v>1196</v>
      </c>
    </row>
    <row r="221" spans="32:33" x14ac:dyDescent="0.4">
      <c r="AF221" s="1" t="s">
        <v>1197</v>
      </c>
      <c r="AG221" s="1" t="s">
        <v>1198</v>
      </c>
    </row>
    <row r="222" spans="32:33" x14ac:dyDescent="0.4">
      <c r="AF222" s="1" t="s">
        <v>1199</v>
      </c>
      <c r="AG222" s="1" t="s">
        <v>1200</v>
      </c>
    </row>
    <row r="223" spans="32:33" x14ac:dyDescent="0.4">
      <c r="AF223" s="1" t="s">
        <v>1201</v>
      </c>
      <c r="AG223" s="1" t="s">
        <v>1202</v>
      </c>
    </row>
    <row r="224" spans="32:33" x14ac:dyDescent="0.4">
      <c r="AF224" s="1" t="s">
        <v>1203</v>
      </c>
      <c r="AG224" s="1" t="s">
        <v>1204</v>
      </c>
    </row>
    <row r="225" spans="32:33" x14ac:dyDescent="0.4">
      <c r="AF225" s="1" t="s">
        <v>1205</v>
      </c>
      <c r="AG225" s="1" t="s">
        <v>1206</v>
      </c>
    </row>
    <row r="226" spans="32:33" x14ac:dyDescent="0.4">
      <c r="AF226" s="1" t="s">
        <v>1207</v>
      </c>
      <c r="AG226" s="1" t="s">
        <v>1208</v>
      </c>
    </row>
    <row r="227" spans="32:33" x14ac:dyDescent="0.4">
      <c r="AF227" s="1" t="s">
        <v>1209</v>
      </c>
      <c r="AG227" s="1" t="s">
        <v>1210</v>
      </c>
    </row>
    <row r="228" spans="32:33" x14ac:dyDescent="0.4">
      <c r="AF228" s="1" t="s">
        <v>1211</v>
      </c>
      <c r="AG228" s="1" t="s">
        <v>1212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8EFD-7D1D-4E40-B5DF-81993446F842}">
  <sheetPr>
    <tabColor theme="5"/>
  </sheetPr>
  <dimension ref="A1:DW112"/>
  <sheetViews>
    <sheetView showGridLines="0" tabSelected="1" showRuler="0" showWhiteSpace="0" zoomScale="65" zoomScaleNormal="65" zoomScaleSheetLayoutView="70" zoomScalePageLayoutView="70" workbookViewId="0">
      <selection activeCell="C2" sqref="C2"/>
    </sheetView>
  </sheetViews>
  <sheetFormatPr defaultColWidth="4.5" defaultRowHeight="28.35" customHeight="1" outlineLevelRow="1" x14ac:dyDescent="0.4"/>
  <cols>
    <col min="1" max="1" width="4.5" style="3"/>
    <col min="2" max="2" width="1.625" style="3" customWidth="1"/>
    <col min="3" max="4" width="4.5" style="3"/>
    <col min="5" max="5" width="4.5" style="3" customWidth="1"/>
    <col min="6" max="20" width="4.5" style="3"/>
    <col min="21" max="21" width="1.625" style="3" customWidth="1"/>
    <col min="22" max="22" width="4.5" style="3"/>
    <col min="23" max="23" width="1.625" style="3" customWidth="1"/>
    <col min="24" max="41" width="4.5" style="3"/>
    <col min="42" max="42" width="1.625" style="3" customWidth="1"/>
    <col min="43" max="43" width="4.5" style="3"/>
    <col min="44" max="44" width="1.625" style="3" customWidth="1"/>
    <col min="45" max="62" width="4.5" style="3"/>
    <col min="63" max="63" width="1.625" style="3" customWidth="1"/>
    <col min="64" max="64" width="4.5" style="3"/>
    <col min="65" max="65" width="1.625" style="3" customWidth="1"/>
    <col min="66" max="83" width="4.5" style="3"/>
    <col min="84" max="84" width="1.625" style="3" customWidth="1"/>
    <col min="85" max="85" width="4.5" style="3"/>
    <col min="86" max="86" width="1.625" style="3" customWidth="1"/>
    <col min="87" max="104" width="4.5" style="3"/>
    <col min="105" max="105" width="1.625" style="3" customWidth="1"/>
    <col min="106" max="106" width="4.5" style="3"/>
    <col min="107" max="107" width="1.625" style="3" customWidth="1"/>
    <col min="108" max="125" width="4.5" style="3"/>
    <col min="126" max="126" width="1.625" style="3" customWidth="1"/>
    <col min="127" max="16384" width="4.5" style="3"/>
  </cols>
  <sheetData>
    <row r="1" spans="1:127" ht="28.35" customHeight="1" x14ac:dyDescent="0.4">
      <c r="A1" s="80"/>
      <c r="B1" s="79" t="s">
        <v>364</v>
      </c>
      <c r="C1" s="79"/>
      <c r="D1" s="79"/>
      <c r="E1" s="79"/>
      <c r="F1" s="79"/>
      <c r="G1" s="79"/>
      <c r="H1" s="79"/>
      <c r="I1" s="79"/>
      <c r="J1" s="79"/>
      <c r="K1" s="79"/>
      <c r="L1" s="79"/>
      <c r="M1" s="79"/>
      <c r="N1" s="79"/>
      <c r="O1" s="79"/>
      <c r="P1" s="79"/>
      <c r="Q1" s="79"/>
      <c r="R1" s="79"/>
      <c r="S1" s="79"/>
      <c r="T1" s="79"/>
      <c r="U1" s="6"/>
      <c r="V1" s="80"/>
      <c r="W1" s="79" t="s">
        <v>364</v>
      </c>
      <c r="X1" s="79"/>
      <c r="Y1" s="79"/>
      <c r="Z1" s="79"/>
      <c r="AA1" s="79"/>
      <c r="AB1" s="79"/>
      <c r="AC1" s="79"/>
      <c r="AD1" s="79"/>
      <c r="AE1" s="79"/>
      <c r="AF1" s="79"/>
      <c r="AG1" s="79"/>
      <c r="AH1" s="79"/>
      <c r="AI1" s="79"/>
      <c r="AJ1" s="79"/>
      <c r="AK1" s="79"/>
      <c r="AL1" s="79"/>
      <c r="AM1" s="79"/>
      <c r="AN1" s="79"/>
      <c r="AO1" s="79"/>
      <c r="AP1" s="20"/>
      <c r="AQ1" s="80"/>
      <c r="AR1" s="79" t="s">
        <v>364</v>
      </c>
      <c r="AS1" s="79"/>
      <c r="AT1" s="79"/>
      <c r="AU1" s="79"/>
      <c r="AV1" s="79"/>
      <c r="AW1" s="79"/>
      <c r="AX1" s="79"/>
      <c r="AY1" s="79"/>
      <c r="AZ1" s="79"/>
      <c r="BA1" s="79"/>
      <c r="BB1" s="79"/>
      <c r="BC1" s="79"/>
      <c r="BD1" s="79"/>
      <c r="BE1" s="79"/>
      <c r="BF1" s="79"/>
      <c r="BG1" s="79"/>
      <c r="BH1" s="79"/>
      <c r="BI1" s="79"/>
      <c r="BJ1" s="79"/>
      <c r="BK1" s="20"/>
      <c r="BL1" s="80"/>
      <c r="BM1" s="79" t="s">
        <v>364</v>
      </c>
      <c r="BN1" s="79"/>
      <c r="BO1" s="79"/>
      <c r="BP1" s="79"/>
      <c r="BQ1" s="79"/>
      <c r="BR1" s="79"/>
      <c r="BS1" s="79"/>
      <c r="BT1" s="79"/>
      <c r="BU1" s="79"/>
      <c r="BV1" s="79"/>
      <c r="BW1" s="79"/>
      <c r="BX1" s="79"/>
      <c r="BY1" s="79"/>
      <c r="BZ1" s="79"/>
      <c r="CA1" s="79"/>
      <c r="CB1" s="79"/>
      <c r="CC1" s="79"/>
      <c r="CD1" s="79"/>
      <c r="CE1" s="79"/>
      <c r="CF1" s="20"/>
      <c r="CG1" s="80"/>
      <c r="CH1" s="79" t="s">
        <v>364</v>
      </c>
      <c r="CI1" s="79"/>
      <c r="CJ1" s="79"/>
      <c r="CK1" s="79"/>
      <c r="CL1" s="79"/>
      <c r="CM1" s="79"/>
      <c r="CN1" s="79"/>
      <c r="CO1" s="79"/>
      <c r="CP1" s="79"/>
      <c r="CQ1" s="79"/>
      <c r="CR1" s="79"/>
      <c r="CS1" s="79"/>
      <c r="CT1" s="79"/>
      <c r="CU1" s="79"/>
      <c r="CV1" s="79"/>
      <c r="CW1" s="79"/>
      <c r="CX1" s="79"/>
      <c r="CY1" s="79"/>
      <c r="CZ1" s="79"/>
      <c r="DA1" s="20"/>
      <c r="DB1" s="80"/>
      <c r="DC1" s="79" t="s">
        <v>364</v>
      </c>
      <c r="DD1" s="79"/>
      <c r="DE1" s="79"/>
      <c r="DF1" s="79"/>
      <c r="DG1" s="79"/>
      <c r="DH1" s="79"/>
      <c r="DI1" s="79"/>
      <c r="DJ1" s="79"/>
      <c r="DK1" s="79"/>
      <c r="DL1" s="79"/>
      <c r="DM1" s="79"/>
      <c r="DN1" s="79"/>
      <c r="DO1" s="79"/>
      <c r="DP1" s="79"/>
      <c r="DQ1" s="79"/>
      <c r="DR1" s="79"/>
      <c r="DS1" s="79"/>
      <c r="DT1" s="79"/>
      <c r="DU1" s="79"/>
      <c r="DV1" s="20"/>
      <c r="DW1" s="19"/>
    </row>
    <row r="2" spans="1:127" ht="28.35" customHeight="1" x14ac:dyDescent="0.4">
      <c r="A2" s="80"/>
      <c r="V2" s="80"/>
      <c r="AQ2" s="80"/>
      <c r="BL2" s="80"/>
      <c r="CG2" s="80"/>
      <c r="DB2" s="80"/>
      <c r="DW2" s="19"/>
    </row>
    <row r="3" spans="1:127" ht="28.35" customHeight="1" x14ac:dyDescent="0.4">
      <c r="A3" s="80"/>
      <c r="C3" s="153" t="s">
        <v>357</v>
      </c>
      <c r="D3" s="154"/>
      <c r="E3" s="155"/>
      <c r="F3" s="156"/>
      <c r="G3" s="156"/>
      <c r="H3" s="156"/>
      <c r="I3" s="156"/>
      <c r="J3" s="156"/>
      <c r="K3" s="157"/>
      <c r="L3" s="153" t="s">
        <v>346</v>
      </c>
      <c r="M3" s="154"/>
      <c r="N3" s="158"/>
      <c r="O3" s="158"/>
      <c r="P3" s="158"/>
      <c r="Q3" s="158"/>
      <c r="R3" s="158"/>
      <c r="S3" s="158"/>
      <c r="T3" s="158"/>
      <c r="V3" s="80"/>
      <c r="X3" s="153" t="s">
        <v>357</v>
      </c>
      <c r="Y3" s="154"/>
      <c r="Z3" s="155"/>
      <c r="AA3" s="156"/>
      <c r="AB3" s="156"/>
      <c r="AC3" s="156"/>
      <c r="AD3" s="156"/>
      <c r="AE3" s="156"/>
      <c r="AF3" s="157"/>
      <c r="AG3" s="153" t="s">
        <v>346</v>
      </c>
      <c r="AH3" s="154"/>
      <c r="AI3" s="158"/>
      <c r="AJ3" s="158"/>
      <c r="AK3" s="158"/>
      <c r="AL3" s="158"/>
      <c r="AM3" s="158"/>
      <c r="AN3" s="158"/>
      <c r="AO3" s="158"/>
      <c r="AQ3" s="80"/>
      <c r="AS3" s="153" t="s">
        <v>357</v>
      </c>
      <c r="AT3" s="154"/>
      <c r="AU3" s="155"/>
      <c r="AV3" s="156"/>
      <c r="AW3" s="156"/>
      <c r="AX3" s="156"/>
      <c r="AY3" s="156"/>
      <c r="AZ3" s="156"/>
      <c r="BA3" s="157"/>
      <c r="BB3" s="153" t="s">
        <v>346</v>
      </c>
      <c r="BC3" s="154"/>
      <c r="BD3" s="158"/>
      <c r="BE3" s="158"/>
      <c r="BF3" s="158"/>
      <c r="BG3" s="158"/>
      <c r="BH3" s="158"/>
      <c r="BI3" s="158"/>
      <c r="BJ3" s="158"/>
      <c r="BL3" s="80"/>
      <c r="BN3" s="153" t="s">
        <v>357</v>
      </c>
      <c r="BO3" s="154"/>
      <c r="BP3" s="155"/>
      <c r="BQ3" s="156"/>
      <c r="BR3" s="156"/>
      <c r="BS3" s="156"/>
      <c r="BT3" s="156"/>
      <c r="BU3" s="156"/>
      <c r="BV3" s="157"/>
      <c r="BW3" s="153" t="s">
        <v>346</v>
      </c>
      <c r="BX3" s="154"/>
      <c r="BY3" s="158"/>
      <c r="BZ3" s="158"/>
      <c r="CA3" s="158"/>
      <c r="CB3" s="158"/>
      <c r="CC3" s="158"/>
      <c r="CD3" s="158"/>
      <c r="CE3" s="158"/>
      <c r="CG3" s="80"/>
      <c r="CI3" s="153" t="s">
        <v>357</v>
      </c>
      <c r="CJ3" s="154"/>
      <c r="CK3" s="155"/>
      <c r="CL3" s="156"/>
      <c r="CM3" s="156"/>
      <c r="CN3" s="156"/>
      <c r="CO3" s="156"/>
      <c r="CP3" s="156"/>
      <c r="CQ3" s="157"/>
      <c r="CR3" s="153" t="s">
        <v>346</v>
      </c>
      <c r="CS3" s="154"/>
      <c r="CT3" s="158"/>
      <c r="CU3" s="158"/>
      <c r="CV3" s="158"/>
      <c r="CW3" s="158"/>
      <c r="CX3" s="158"/>
      <c r="CY3" s="158"/>
      <c r="CZ3" s="158"/>
      <c r="DB3" s="80"/>
      <c r="DD3" s="153" t="s">
        <v>357</v>
      </c>
      <c r="DE3" s="154"/>
      <c r="DF3" s="155"/>
      <c r="DG3" s="156"/>
      <c r="DH3" s="156"/>
      <c r="DI3" s="156"/>
      <c r="DJ3" s="156"/>
      <c r="DK3" s="156"/>
      <c r="DL3" s="157"/>
      <c r="DM3" s="153" t="s">
        <v>346</v>
      </c>
      <c r="DN3" s="154"/>
      <c r="DO3" s="158"/>
      <c r="DP3" s="158"/>
      <c r="DQ3" s="158"/>
      <c r="DR3" s="158"/>
      <c r="DS3" s="158"/>
      <c r="DT3" s="158"/>
      <c r="DU3" s="158"/>
      <c r="DW3" s="19"/>
    </row>
    <row r="4" spans="1:127" ht="28.35" customHeight="1" x14ac:dyDescent="0.4">
      <c r="A4" s="80"/>
      <c r="C4" s="159" t="s">
        <v>14</v>
      </c>
      <c r="D4" s="159"/>
      <c r="E4" s="155"/>
      <c r="F4" s="156"/>
      <c r="G4" s="156"/>
      <c r="H4" s="156"/>
      <c r="I4" s="156"/>
      <c r="J4" s="156"/>
      <c r="K4" s="157"/>
      <c r="L4" s="159" t="s">
        <v>345</v>
      </c>
      <c r="M4" s="159"/>
      <c r="N4" s="158" t="s">
        <v>552</v>
      </c>
      <c r="O4" s="158"/>
      <c r="P4" s="158"/>
      <c r="Q4" s="158"/>
      <c r="R4" s="158"/>
      <c r="S4" s="158"/>
      <c r="T4" s="158"/>
      <c r="V4" s="80"/>
      <c r="X4" s="159" t="s">
        <v>14</v>
      </c>
      <c r="Y4" s="159"/>
      <c r="Z4" s="155"/>
      <c r="AA4" s="156"/>
      <c r="AB4" s="156"/>
      <c r="AC4" s="156"/>
      <c r="AD4" s="156"/>
      <c r="AE4" s="156"/>
      <c r="AF4" s="157"/>
      <c r="AG4" s="159" t="s">
        <v>345</v>
      </c>
      <c r="AH4" s="159"/>
      <c r="AI4" s="158" t="s">
        <v>552</v>
      </c>
      <c r="AJ4" s="158"/>
      <c r="AK4" s="158"/>
      <c r="AL4" s="158"/>
      <c r="AM4" s="158"/>
      <c r="AN4" s="158"/>
      <c r="AO4" s="158"/>
      <c r="AQ4" s="80"/>
      <c r="AS4" s="159" t="s">
        <v>14</v>
      </c>
      <c r="AT4" s="159"/>
      <c r="AU4" s="155"/>
      <c r="AV4" s="156"/>
      <c r="AW4" s="156"/>
      <c r="AX4" s="156"/>
      <c r="AY4" s="156"/>
      <c r="AZ4" s="156"/>
      <c r="BA4" s="157"/>
      <c r="BB4" s="159" t="s">
        <v>345</v>
      </c>
      <c r="BC4" s="159"/>
      <c r="BD4" s="158" t="s">
        <v>552</v>
      </c>
      <c r="BE4" s="158"/>
      <c r="BF4" s="158"/>
      <c r="BG4" s="158"/>
      <c r="BH4" s="158"/>
      <c r="BI4" s="158"/>
      <c r="BJ4" s="158"/>
      <c r="BL4" s="80"/>
      <c r="BN4" s="159" t="s">
        <v>14</v>
      </c>
      <c r="BO4" s="159"/>
      <c r="BP4" s="155"/>
      <c r="BQ4" s="156"/>
      <c r="BR4" s="156"/>
      <c r="BS4" s="156"/>
      <c r="BT4" s="156"/>
      <c r="BU4" s="156"/>
      <c r="BV4" s="157"/>
      <c r="BW4" s="159" t="s">
        <v>345</v>
      </c>
      <c r="BX4" s="159"/>
      <c r="BY4" s="158" t="s">
        <v>551</v>
      </c>
      <c r="BZ4" s="158"/>
      <c r="CA4" s="158"/>
      <c r="CB4" s="158"/>
      <c r="CC4" s="158"/>
      <c r="CD4" s="158"/>
      <c r="CE4" s="158"/>
      <c r="CG4" s="80"/>
      <c r="CI4" s="159" t="s">
        <v>14</v>
      </c>
      <c r="CJ4" s="159"/>
      <c r="CK4" s="155"/>
      <c r="CL4" s="156"/>
      <c r="CM4" s="156"/>
      <c r="CN4" s="156"/>
      <c r="CO4" s="156"/>
      <c r="CP4" s="156"/>
      <c r="CQ4" s="157"/>
      <c r="CR4" s="159" t="s">
        <v>345</v>
      </c>
      <c r="CS4" s="159"/>
      <c r="CT4" s="158" t="s">
        <v>551</v>
      </c>
      <c r="CU4" s="158"/>
      <c r="CV4" s="158"/>
      <c r="CW4" s="158"/>
      <c r="CX4" s="158"/>
      <c r="CY4" s="158"/>
      <c r="CZ4" s="158"/>
      <c r="DB4" s="80"/>
      <c r="DD4" s="159" t="s">
        <v>14</v>
      </c>
      <c r="DE4" s="159"/>
      <c r="DF4" s="155"/>
      <c r="DG4" s="156"/>
      <c r="DH4" s="156"/>
      <c r="DI4" s="156"/>
      <c r="DJ4" s="156"/>
      <c r="DK4" s="156"/>
      <c r="DL4" s="157"/>
      <c r="DM4" s="159" t="s">
        <v>345</v>
      </c>
      <c r="DN4" s="159"/>
      <c r="DO4" s="158" t="s">
        <v>550</v>
      </c>
      <c r="DP4" s="158"/>
      <c r="DQ4" s="158"/>
      <c r="DR4" s="158"/>
      <c r="DS4" s="158"/>
      <c r="DT4" s="158"/>
      <c r="DU4" s="158"/>
      <c r="DW4" s="19"/>
    </row>
    <row r="5" spans="1:127" ht="28.35" customHeight="1" x14ac:dyDescent="0.4">
      <c r="A5" s="80"/>
      <c r="T5" s="9" t="s">
        <v>358</v>
      </c>
      <c r="V5" s="80"/>
      <c r="AO5" s="9" t="s">
        <v>358</v>
      </c>
      <c r="AQ5" s="80"/>
      <c r="BJ5" s="9" t="s">
        <v>358</v>
      </c>
      <c r="BL5" s="80"/>
      <c r="CE5" s="9" t="s">
        <v>358</v>
      </c>
      <c r="CG5" s="80"/>
      <c r="CZ5" s="9" t="s">
        <v>358</v>
      </c>
      <c r="DB5" s="80"/>
      <c r="DU5" s="9" t="s">
        <v>358</v>
      </c>
      <c r="DW5" s="19"/>
    </row>
    <row r="6" spans="1:127" ht="28.35" customHeight="1" x14ac:dyDescent="0.4">
      <c r="A6" s="80"/>
      <c r="C6" s="160" t="s">
        <v>365</v>
      </c>
      <c r="D6" s="160"/>
      <c r="E6" s="160"/>
      <c r="F6" s="160"/>
      <c r="G6" s="161">
        <f>IFERROR(IF(N4="ノーマル",10,IF(N4="ミドル",25,IF(N4="ボス",40,""))),"")</f>
        <v>10</v>
      </c>
      <c r="H6" s="161"/>
      <c r="I6" s="161"/>
      <c r="J6" s="161"/>
      <c r="K6" s="161"/>
      <c r="L6" s="160" t="s">
        <v>366</v>
      </c>
      <c r="M6" s="160"/>
      <c r="N6" s="160"/>
      <c r="O6" s="160"/>
      <c r="P6" s="161">
        <f>IFERROR(G6-E7-H7-K7-N7-Q7-T7,"")</f>
        <v>4</v>
      </c>
      <c r="Q6" s="161"/>
      <c r="R6" s="161"/>
      <c r="S6" s="161"/>
      <c r="T6" s="161"/>
      <c r="V6" s="80"/>
      <c r="X6" s="160" t="s">
        <v>365</v>
      </c>
      <c r="Y6" s="160"/>
      <c r="Z6" s="160"/>
      <c r="AA6" s="160"/>
      <c r="AB6" s="161">
        <f>IFERROR(IF(AI4="ノーマル",10,IF(AI4="ミドル",25,IF(AI4="ボス",40,""))),"")</f>
        <v>10</v>
      </c>
      <c r="AC6" s="161"/>
      <c r="AD6" s="161"/>
      <c r="AE6" s="161"/>
      <c r="AF6" s="161"/>
      <c r="AG6" s="160" t="s">
        <v>366</v>
      </c>
      <c r="AH6" s="160"/>
      <c r="AI6" s="160"/>
      <c r="AJ6" s="160"/>
      <c r="AK6" s="161">
        <f>IFERROR(AB6-Z7-AC7-AF7-AI7-AL7-AO7,"")</f>
        <v>4</v>
      </c>
      <c r="AL6" s="161"/>
      <c r="AM6" s="161"/>
      <c r="AN6" s="161"/>
      <c r="AO6" s="161"/>
      <c r="AQ6" s="80"/>
      <c r="AS6" s="160" t="s">
        <v>365</v>
      </c>
      <c r="AT6" s="160"/>
      <c r="AU6" s="160"/>
      <c r="AV6" s="160"/>
      <c r="AW6" s="161">
        <f>IFERROR(IF(BD4="ノーマル",10,IF(BD4="ミドル",25,IF(BD4="ボス",40,""))),"")</f>
        <v>10</v>
      </c>
      <c r="AX6" s="161"/>
      <c r="AY6" s="161"/>
      <c r="AZ6" s="161"/>
      <c r="BA6" s="161"/>
      <c r="BB6" s="160" t="s">
        <v>366</v>
      </c>
      <c r="BC6" s="160"/>
      <c r="BD6" s="160"/>
      <c r="BE6" s="160"/>
      <c r="BF6" s="161">
        <f>IFERROR(AW6-AU7-AX7-BA7-BD7-BG7-BJ7,"")</f>
        <v>4</v>
      </c>
      <c r="BG6" s="161"/>
      <c r="BH6" s="161"/>
      <c r="BI6" s="161"/>
      <c r="BJ6" s="161"/>
      <c r="BL6" s="80"/>
      <c r="BN6" s="160" t="s">
        <v>365</v>
      </c>
      <c r="BO6" s="160"/>
      <c r="BP6" s="160"/>
      <c r="BQ6" s="160"/>
      <c r="BR6" s="161">
        <f>IFERROR(IF(BY4="ノーマル",10,IF(BY4="ミドル",25,IF(BY4="ボス",40,""))),"")</f>
        <v>25</v>
      </c>
      <c r="BS6" s="161"/>
      <c r="BT6" s="161"/>
      <c r="BU6" s="161"/>
      <c r="BV6" s="161"/>
      <c r="BW6" s="160" t="s">
        <v>366</v>
      </c>
      <c r="BX6" s="160"/>
      <c r="BY6" s="160"/>
      <c r="BZ6" s="160"/>
      <c r="CA6" s="161">
        <f>IFERROR(BR6-BP7-BS7-BV7-BY7-CB7-CE7,"")</f>
        <v>19</v>
      </c>
      <c r="CB6" s="161"/>
      <c r="CC6" s="161"/>
      <c r="CD6" s="161"/>
      <c r="CE6" s="161"/>
      <c r="CG6" s="80"/>
      <c r="CI6" s="160" t="s">
        <v>365</v>
      </c>
      <c r="CJ6" s="160"/>
      <c r="CK6" s="160"/>
      <c r="CL6" s="160"/>
      <c r="CM6" s="161">
        <f>IFERROR(IF(CT4="ノーマル",10,IF(CT4="ミドル",25,IF(CT4="ボス",40,""))),"")</f>
        <v>25</v>
      </c>
      <c r="CN6" s="161"/>
      <c r="CO6" s="161"/>
      <c r="CP6" s="161"/>
      <c r="CQ6" s="161"/>
      <c r="CR6" s="160" t="s">
        <v>366</v>
      </c>
      <c r="CS6" s="160"/>
      <c r="CT6" s="160"/>
      <c r="CU6" s="160"/>
      <c r="CV6" s="161">
        <f>IFERROR(CM6-CK7-CN7-CQ7-CT7-CW7-CZ7,"")</f>
        <v>19</v>
      </c>
      <c r="CW6" s="161"/>
      <c r="CX6" s="161"/>
      <c r="CY6" s="161"/>
      <c r="CZ6" s="161"/>
      <c r="DB6" s="80"/>
      <c r="DD6" s="160" t="s">
        <v>365</v>
      </c>
      <c r="DE6" s="160"/>
      <c r="DF6" s="160"/>
      <c r="DG6" s="160"/>
      <c r="DH6" s="161">
        <f>IFERROR(IF(DO4="ノーマル",10,IF(DO4="ミドル",25,IF(DO4="ボス",40,""))),"")</f>
        <v>40</v>
      </c>
      <c r="DI6" s="161"/>
      <c r="DJ6" s="161"/>
      <c r="DK6" s="161"/>
      <c r="DL6" s="161"/>
      <c r="DM6" s="160" t="s">
        <v>366</v>
      </c>
      <c r="DN6" s="160"/>
      <c r="DO6" s="160"/>
      <c r="DP6" s="160"/>
      <c r="DQ6" s="161">
        <f>IFERROR(DH6-DF7-DI7-DL7-DO7-DR7-DU7,"")</f>
        <v>34</v>
      </c>
      <c r="DR6" s="161"/>
      <c r="DS6" s="161"/>
      <c r="DT6" s="161"/>
      <c r="DU6" s="161"/>
      <c r="DW6" s="19"/>
    </row>
    <row r="7" spans="1:127" ht="28.35" customHeight="1" x14ac:dyDescent="0.4">
      <c r="A7" s="80"/>
      <c r="C7" s="140" t="s">
        <v>49</v>
      </c>
      <c r="D7" s="141"/>
      <c r="E7" s="12">
        <v>1</v>
      </c>
      <c r="F7" s="140" t="s">
        <v>351</v>
      </c>
      <c r="G7" s="141"/>
      <c r="H7" s="12">
        <v>1</v>
      </c>
      <c r="I7" s="140" t="s">
        <v>352</v>
      </c>
      <c r="J7" s="141"/>
      <c r="K7" s="12">
        <v>1</v>
      </c>
      <c r="L7" s="140" t="s">
        <v>348</v>
      </c>
      <c r="M7" s="141"/>
      <c r="N7" s="12">
        <v>1</v>
      </c>
      <c r="O7" s="140" t="s">
        <v>349</v>
      </c>
      <c r="P7" s="141"/>
      <c r="Q7" s="12">
        <v>1</v>
      </c>
      <c r="R7" s="140" t="s">
        <v>350</v>
      </c>
      <c r="S7" s="141"/>
      <c r="T7" s="12">
        <v>1</v>
      </c>
      <c r="V7" s="80"/>
      <c r="X7" s="140" t="s">
        <v>49</v>
      </c>
      <c r="Y7" s="141"/>
      <c r="Z7" s="22">
        <v>1</v>
      </c>
      <c r="AA7" s="140" t="s">
        <v>351</v>
      </c>
      <c r="AB7" s="141"/>
      <c r="AC7" s="22">
        <v>1</v>
      </c>
      <c r="AD7" s="140" t="s">
        <v>352</v>
      </c>
      <c r="AE7" s="141"/>
      <c r="AF7" s="22">
        <v>1</v>
      </c>
      <c r="AG7" s="140" t="s">
        <v>348</v>
      </c>
      <c r="AH7" s="141"/>
      <c r="AI7" s="22">
        <v>1</v>
      </c>
      <c r="AJ7" s="140" t="s">
        <v>349</v>
      </c>
      <c r="AK7" s="141"/>
      <c r="AL7" s="22">
        <v>1</v>
      </c>
      <c r="AM7" s="140" t="s">
        <v>350</v>
      </c>
      <c r="AN7" s="141"/>
      <c r="AO7" s="22">
        <v>1</v>
      </c>
      <c r="AQ7" s="80"/>
      <c r="AS7" s="140" t="s">
        <v>49</v>
      </c>
      <c r="AT7" s="141"/>
      <c r="AU7" s="22">
        <v>1</v>
      </c>
      <c r="AV7" s="140" t="s">
        <v>351</v>
      </c>
      <c r="AW7" s="141"/>
      <c r="AX7" s="22">
        <v>1</v>
      </c>
      <c r="AY7" s="140" t="s">
        <v>352</v>
      </c>
      <c r="AZ7" s="141"/>
      <c r="BA7" s="22">
        <v>1</v>
      </c>
      <c r="BB7" s="140" t="s">
        <v>348</v>
      </c>
      <c r="BC7" s="141"/>
      <c r="BD7" s="22">
        <v>1</v>
      </c>
      <c r="BE7" s="140" t="s">
        <v>349</v>
      </c>
      <c r="BF7" s="141"/>
      <c r="BG7" s="22">
        <v>1</v>
      </c>
      <c r="BH7" s="140" t="s">
        <v>350</v>
      </c>
      <c r="BI7" s="141"/>
      <c r="BJ7" s="22">
        <v>1</v>
      </c>
      <c r="BL7" s="80"/>
      <c r="BN7" s="140" t="s">
        <v>49</v>
      </c>
      <c r="BO7" s="141"/>
      <c r="BP7" s="22">
        <v>1</v>
      </c>
      <c r="BQ7" s="140" t="s">
        <v>351</v>
      </c>
      <c r="BR7" s="141"/>
      <c r="BS7" s="22">
        <v>1</v>
      </c>
      <c r="BT7" s="140" t="s">
        <v>352</v>
      </c>
      <c r="BU7" s="141"/>
      <c r="BV7" s="22">
        <v>1</v>
      </c>
      <c r="BW7" s="140" t="s">
        <v>348</v>
      </c>
      <c r="BX7" s="141"/>
      <c r="BY7" s="22">
        <v>1</v>
      </c>
      <c r="BZ7" s="140" t="s">
        <v>349</v>
      </c>
      <c r="CA7" s="141"/>
      <c r="CB7" s="22">
        <v>1</v>
      </c>
      <c r="CC7" s="140" t="s">
        <v>350</v>
      </c>
      <c r="CD7" s="141"/>
      <c r="CE7" s="22">
        <v>1</v>
      </c>
      <c r="CG7" s="80"/>
      <c r="CI7" s="140" t="s">
        <v>49</v>
      </c>
      <c r="CJ7" s="141"/>
      <c r="CK7" s="22">
        <v>1</v>
      </c>
      <c r="CL7" s="140" t="s">
        <v>351</v>
      </c>
      <c r="CM7" s="141"/>
      <c r="CN7" s="22">
        <v>1</v>
      </c>
      <c r="CO7" s="140" t="s">
        <v>352</v>
      </c>
      <c r="CP7" s="141"/>
      <c r="CQ7" s="22">
        <v>1</v>
      </c>
      <c r="CR7" s="140" t="s">
        <v>348</v>
      </c>
      <c r="CS7" s="141"/>
      <c r="CT7" s="22">
        <v>1</v>
      </c>
      <c r="CU7" s="140" t="s">
        <v>349</v>
      </c>
      <c r="CV7" s="141"/>
      <c r="CW7" s="22">
        <v>1</v>
      </c>
      <c r="CX7" s="140" t="s">
        <v>350</v>
      </c>
      <c r="CY7" s="141"/>
      <c r="CZ7" s="22">
        <v>1</v>
      </c>
      <c r="DB7" s="80"/>
      <c r="DD7" s="140" t="s">
        <v>49</v>
      </c>
      <c r="DE7" s="141"/>
      <c r="DF7" s="22">
        <v>1</v>
      </c>
      <c r="DG7" s="140" t="s">
        <v>351</v>
      </c>
      <c r="DH7" s="141"/>
      <c r="DI7" s="22">
        <v>1</v>
      </c>
      <c r="DJ7" s="140" t="s">
        <v>352</v>
      </c>
      <c r="DK7" s="141"/>
      <c r="DL7" s="22">
        <v>1</v>
      </c>
      <c r="DM7" s="140" t="s">
        <v>348</v>
      </c>
      <c r="DN7" s="141"/>
      <c r="DO7" s="22">
        <v>1</v>
      </c>
      <c r="DP7" s="140" t="s">
        <v>349</v>
      </c>
      <c r="DQ7" s="141"/>
      <c r="DR7" s="22">
        <v>1</v>
      </c>
      <c r="DS7" s="140" t="s">
        <v>350</v>
      </c>
      <c r="DT7" s="141"/>
      <c r="DU7" s="22">
        <v>1</v>
      </c>
      <c r="DW7" s="19"/>
    </row>
    <row r="8" spans="1:127" ht="28.35" customHeight="1" x14ac:dyDescent="0.4">
      <c r="A8" s="80"/>
      <c r="T8" s="9" t="s">
        <v>361</v>
      </c>
      <c r="V8" s="80"/>
      <c r="AO8" s="9" t="s">
        <v>361</v>
      </c>
      <c r="AQ8" s="80"/>
      <c r="BJ8" s="9" t="s">
        <v>361</v>
      </c>
      <c r="BL8" s="80"/>
      <c r="CE8" s="9" t="s">
        <v>361</v>
      </c>
      <c r="CG8" s="80"/>
      <c r="CZ8" s="9" t="s">
        <v>361</v>
      </c>
      <c r="DB8" s="80"/>
      <c r="DU8" s="9" t="s">
        <v>361</v>
      </c>
      <c r="DW8" s="19"/>
    </row>
    <row r="9" spans="1:127" ht="28.35" customHeight="1" x14ac:dyDescent="0.4">
      <c r="A9" s="80"/>
      <c r="C9" s="142" t="s">
        <v>49</v>
      </c>
      <c r="D9" s="142"/>
      <c r="E9" s="142"/>
      <c r="F9" s="162">
        <f>E7*10+COUNTIF(O10:T15,"強靭 タフネス")*5</f>
        <v>10</v>
      </c>
      <c r="G9" s="163"/>
      <c r="H9" s="163"/>
      <c r="I9" s="163"/>
      <c r="J9" s="164"/>
      <c r="L9" s="148" t="s">
        <v>0</v>
      </c>
      <c r="M9" s="148"/>
      <c r="N9" s="148"/>
      <c r="O9" s="148"/>
      <c r="P9" s="148"/>
      <c r="Q9" s="148"/>
      <c r="R9" s="148"/>
      <c r="S9" s="148"/>
      <c r="T9" s="148"/>
      <c r="V9" s="80"/>
      <c r="X9" s="142" t="s">
        <v>49</v>
      </c>
      <c r="Y9" s="142"/>
      <c r="Z9" s="142"/>
      <c r="AA9" s="162">
        <f>Z7*10+COUNTIF(AJ10:AO15,"強靭 タフネス")*5</f>
        <v>10</v>
      </c>
      <c r="AB9" s="163"/>
      <c r="AC9" s="163"/>
      <c r="AD9" s="163"/>
      <c r="AE9" s="164"/>
      <c r="AG9" s="148" t="s">
        <v>0</v>
      </c>
      <c r="AH9" s="148"/>
      <c r="AI9" s="148"/>
      <c r="AJ9" s="148"/>
      <c r="AK9" s="148"/>
      <c r="AL9" s="148"/>
      <c r="AM9" s="148"/>
      <c r="AN9" s="148"/>
      <c r="AO9" s="148"/>
      <c r="AQ9" s="80"/>
      <c r="AS9" s="142" t="s">
        <v>49</v>
      </c>
      <c r="AT9" s="142"/>
      <c r="AU9" s="142"/>
      <c r="AV9" s="162">
        <f>AU7*10+COUNTIF(BE10:BJ15,"強靭 タフネス")*5</f>
        <v>10</v>
      </c>
      <c r="AW9" s="163"/>
      <c r="AX9" s="163"/>
      <c r="AY9" s="163"/>
      <c r="AZ9" s="164"/>
      <c r="BB9" s="148" t="s">
        <v>0</v>
      </c>
      <c r="BC9" s="148"/>
      <c r="BD9" s="148"/>
      <c r="BE9" s="148"/>
      <c r="BF9" s="148"/>
      <c r="BG9" s="148"/>
      <c r="BH9" s="148"/>
      <c r="BI9" s="148"/>
      <c r="BJ9" s="148"/>
      <c r="BL9" s="80"/>
      <c r="BN9" s="142" t="s">
        <v>49</v>
      </c>
      <c r="BO9" s="142"/>
      <c r="BP9" s="142"/>
      <c r="BQ9" s="162">
        <f>BP7*10+COUNTIF(BZ10:CE15,"強靭 タフネス")*5</f>
        <v>10</v>
      </c>
      <c r="BR9" s="163"/>
      <c r="BS9" s="163"/>
      <c r="BT9" s="163"/>
      <c r="BU9" s="164"/>
      <c r="BW9" s="148" t="s">
        <v>0</v>
      </c>
      <c r="BX9" s="148"/>
      <c r="BY9" s="148"/>
      <c r="BZ9" s="148"/>
      <c r="CA9" s="148"/>
      <c r="CB9" s="148"/>
      <c r="CC9" s="148"/>
      <c r="CD9" s="148"/>
      <c r="CE9" s="148"/>
      <c r="CG9" s="80"/>
      <c r="CI9" s="142" t="s">
        <v>49</v>
      </c>
      <c r="CJ9" s="142"/>
      <c r="CK9" s="142"/>
      <c r="CL9" s="162">
        <f>CK7*10+COUNTIF(CU10:CZ15,"強靭 タフネス")*5</f>
        <v>10</v>
      </c>
      <c r="CM9" s="163"/>
      <c r="CN9" s="163"/>
      <c r="CO9" s="163"/>
      <c r="CP9" s="164"/>
      <c r="CR9" s="148" t="s">
        <v>0</v>
      </c>
      <c r="CS9" s="148"/>
      <c r="CT9" s="148"/>
      <c r="CU9" s="148"/>
      <c r="CV9" s="148"/>
      <c r="CW9" s="148"/>
      <c r="CX9" s="148"/>
      <c r="CY9" s="148"/>
      <c r="CZ9" s="148"/>
      <c r="DB9" s="80"/>
      <c r="DD9" s="142" t="s">
        <v>49</v>
      </c>
      <c r="DE9" s="142"/>
      <c r="DF9" s="142"/>
      <c r="DG9" s="162">
        <f>DF7*10+COUNTIF(DP10:DU15,"強靭 タフネス")*5</f>
        <v>10</v>
      </c>
      <c r="DH9" s="163"/>
      <c r="DI9" s="163"/>
      <c r="DJ9" s="163"/>
      <c r="DK9" s="164"/>
      <c r="DM9" s="148" t="s">
        <v>0</v>
      </c>
      <c r="DN9" s="148"/>
      <c r="DO9" s="148"/>
      <c r="DP9" s="148"/>
      <c r="DQ9" s="148"/>
      <c r="DR9" s="148"/>
      <c r="DS9" s="148"/>
      <c r="DT9" s="148"/>
      <c r="DU9" s="148"/>
      <c r="DW9" s="19"/>
    </row>
    <row r="10" spans="1:127" ht="28.35" customHeight="1" x14ac:dyDescent="0.4">
      <c r="A10" s="80"/>
      <c r="C10" s="142"/>
      <c r="D10" s="142"/>
      <c r="E10" s="142"/>
      <c r="F10" s="165"/>
      <c r="G10" s="166"/>
      <c r="H10" s="166"/>
      <c r="I10" s="166"/>
      <c r="J10" s="167"/>
      <c r="L10" s="8">
        <v>1</v>
      </c>
      <c r="M10" s="150" t="str">
        <f>IFERROR(VLOOKUP(O10,リスト!$B:$E,4,FALSE),"")</f>
        <v/>
      </c>
      <c r="N10" s="150"/>
      <c r="O10" s="129"/>
      <c r="P10" s="129"/>
      <c r="Q10" s="129"/>
      <c r="R10" s="129"/>
      <c r="S10" s="129"/>
      <c r="T10" s="129"/>
      <c r="V10" s="80"/>
      <c r="X10" s="142"/>
      <c r="Y10" s="142"/>
      <c r="Z10" s="142"/>
      <c r="AA10" s="165"/>
      <c r="AB10" s="166"/>
      <c r="AC10" s="166"/>
      <c r="AD10" s="166"/>
      <c r="AE10" s="167"/>
      <c r="AG10" s="8">
        <v>1</v>
      </c>
      <c r="AH10" s="150" t="str">
        <f>IFERROR(VLOOKUP(AJ10,リスト!$B:$E,4,FALSE),"")</f>
        <v/>
      </c>
      <c r="AI10" s="150"/>
      <c r="AJ10" s="129"/>
      <c r="AK10" s="129"/>
      <c r="AL10" s="129"/>
      <c r="AM10" s="129"/>
      <c r="AN10" s="129"/>
      <c r="AO10" s="129"/>
      <c r="AQ10" s="80"/>
      <c r="AS10" s="142"/>
      <c r="AT10" s="142"/>
      <c r="AU10" s="142"/>
      <c r="AV10" s="165"/>
      <c r="AW10" s="166"/>
      <c r="AX10" s="166"/>
      <c r="AY10" s="166"/>
      <c r="AZ10" s="167"/>
      <c r="BB10" s="8">
        <v>1</v>
      </c>
      <c r="BC10" s="150" t="str">
        <f>IFERROR(VLOOKUP(BE10,リスト!$B:$E,4,FALSE),"")</f>
        <v/>
      </c>
      <c r="BD10" s="150"/>
      <c r="BE10" s="129"/>
      <c r="BF10" s="129"/>
      <c r="BG10" s="129"/>
      <c r="BH10" s="129"/>
      <c r="BI10" s="129"/>
      <c r="BJ10" s="129"/>
      <c r="BL10" s="80"/>
      <c r="BN10" s="142"/>
      <c r="BO10" s="142"/>
      <c r="BP10" s="142"/>
      <c r="BQ10" s="165"/>
      <c r="BR10" s="166"/>
      <c r="BS10" s="166"/>
      <c r="BT10" s="166"/>
      <c r="BU10" s="167"/>
      <c r="BW10" s="8">
        <v>1</v>
      </c>
      <c r="BX10" s="150" t="str">
        <f>IFERROR(VLOOKUP(BZ10,リスト!$B:$E,4,FALSE),"")</f>
        <v/>
      </c>
      <c r="BY10" s="150"/>
      <c r="BZ10" s="129"/>
      <c r="CA10" s="129"/>
      <c r="CB10" s="129"/>
      <c r="CC10" s="129"/>
      <c r="CD10" s="129"/>
      <c r="CE10" s="129"/>
      <c r="CG10" s="80"/>
      <c r="CI10" s="142"/>
      <c r="CJ10" s="142"/>
      <c r="CK10" s="142"/>
      <c r="CL10" s="165"/>
      <c r="CM10" s="166"/>
      <c r="CN10" s="166"/>
      <c r="CO10" s="166"/>
      <c r="CP10" s="167"/>
      <c r="CR10" s="8">
        <v>1</v>
      </c>
      <c r="CS10" s="150" t="str">
        <f>IFERROR(VLOOKUP(CU10,リスト!$B:$E,4,FALSE),"")</f>
        <v/>
      </c>
      <c r="CT10" s="150"/>
      <c r="CU10" s="129"/>
      <c r="CV10" s="129"/>
      <c r="CW10" s="129"/>
      <c r="CX10" s="129"/>
      <c r="CY10" s="129"/>
      <c r="CZ10" s="129"/>
      <c r="DB10" s="80"/>
      <c r="DD10" s="142"/>
      <c r="DE10" s="142"/>
      <c r="DF10" s="142"/>
      <c r="DG10" s="165"/>
      <c r="DH10" s="166"/>
      <c r="DI10" s="166"/>
      <c r="DJ10" s="166"/>
      <c r="DK10" s="167"/>
      <c r="DM10" s="8">
        <v>1</v>
      </c>
      <c r="DN10" s="150" t="str">
        <f>IFERROR(VLOOKUP(DP10,リスト!$B:$E,4,FALSE),"")</f>
        <v/>
      </c>
      <c r="DO10" s="150"/>
      <c r="DP10" s="129"/>
      <c r="DQ10" s="129"/>
      <c r="DR10" s="129"/>
      <c r="DS10" s="129"/>
      <c r="DT10" s="129"/>
      <c r="DU10" s="129"/>
      <c r="DW10" s="19"/>
    </row>
    <row r="11" spans="1:127" ht="28.35" customHeight="1" x14ac:dyDescent="0.4">
      <c r="A11" s="80"/>
      <c r="L11" s="8">
        <v>2</v>
      </c>
      <c r="M11" s="150" t="str">
        <f>IFERROR(VLOOKUP(O11,リスト!$B:$E,4,FALSE),"")</f>
        <v/>
      </c>
      <c r="N11" s="150"/>
      <c r="O11" s="129"/>
      <c r="P11" s="129"/>
      <c r="Q11" s="129"/>
      <c r="R11" s="129"/>
      <c r="S11" s="129"/>
      <c r="T11" s="129"/>
      <c r="V11" s="80"/>
      <c r="AG11" s="8">
        <v>2</v>
      </c>
      <c r="AH11" s="150" t="str">
        <f>IFERROR(VLOOKUP(AJ11,リスト!$B:$E,4,FALSE),"")</f>
        <v/>
      </c>
      <c r="AI11" s="150"/>
      <c r="AJ11" s="129"/>
      <c r="AK11" s="129"/>
      <c r="AL11" s="129"/>
      <c r="AM11" s="129"/>
      <c r="AN11" s="129"/>
      <c r="AO11" s="129"/>
      <c r="AQ11" s="80"/>
      <c r="BB11" s="8">
        <v>2</v>
      </c>
      <c r="BC11" s="150" t="str">
        <f>IFERROR(VLOOKUP(BE11,リスト!$B:$E,4,FALSE),"")</f>
        <v/>
      </c>
      <c r="BD11" s="150"/>
      <c r="BE11" s="129"/>
      <c r="BF11" s="129"/>
      <c r="BG11" s="129"/>
      <c r="BH11" s="129"/>
      <c r="BI11" s="129"/>
      <c r="BJ11" s="129"/>
      <c r="BL11" s="80"/>
      <c r="BW11" s="8">
        <v>2</v>
      </c>
      <c r="BX11" s="150" t="str">
        <f>IFERROR(VLOOKUP(BZ11,リスト!$B:$E,4,FALSE),"")</f>
        <v/>
      </c>
      <c r="BY11" s="150"/>
      <c r="BZ11" s="129"/>
      <c r="CA11" s="129"/>
      <c r="CB11" s="129"/>
      <c r="CC11" s="129"/>
      <c r="CD11" s="129"/>
      <c r="CE11" s="129"/>
      <c r="CG11" s="80"/>
      <c r="CR11" s="8">
        <v>2</v>
      </c>
      <c r="CS11" s="150" t="str">
        <f>IFERROR(VLOOKUP(CU11,リスト!$B:$E,4,FALSE),"")</f>
        <v/>
      </c>
      <c r="CT11" s="150"/>
      <c r="CU11" s="129"/>
      <c r="CV11" s="129"/>
      <c r="CW11" s="129"/>
      <c r="CX11" s="129"/>
      <c r="CY11" s="129"/>
      <c r="CZ11" s="129"/>
      <c r="DB11" s="80"/>
      <c r="DM11" s="8">
        <v>2</v>
      </c>
      <c r="DN11" s="150" t="str">
        <f>IFERROR(VLOOKUP(DP11,リスト!$B:$E,4,FALSE),"")</f>
        <v/>
      </c>
      <c r="DO11" s="150"/>
      <c r="DP11" s="129"/>
      <c r="DQ11" s="129"/>
      <c r="DR11" s="129"/>
      <c r="DS11" s="129"/>
      <c r="DT11" s="129"/>
      <c r="DU11" s="129"/>
      <c r="DW11" s="19"/>
    </row>
    <row r="12" spans="1:127" ht="28.35" customHeight="1" x14ac:dyDescent="0.4">
      <c r="A12" s="80"/>
      <c r="C12" s="144" t="s">
        <v>353</v>
      </c>
      <c r="D12" s="144"/>
      <c r="E12" s="144"/>
      <c r="F12" s="144"/>
      <c r="G12" s="144"/>
      <c r="H12" s="151" t="str">
        <f>IFERROR(IF(N4="ノーマル",10,IF(N4="ミドル",20,IF(N4="ボス","10%+PL×5",""))),"")&amp;" %"</f>
        <v>10 %</v>
      </c>
      <c r="I12" s="151"/>
      <c r="J12" s="151"/>
      <c r="L12" s="8">
        <v>3</v>
      </c>
      <c r="M12" s="150" t="str">
        <f>IFERROR(VLOOKUP(O12,リスト!$B:$E,4,FALSE),"")</f>
        <v/>
      </c>
      <c r="N12" s="150"/>
      <c r="O12" s="129"/>
      <c r="P12" s="129"/>
      <c r="Q12" s="129"/>
      <c r="R12" s="129"/>
      <c r="S12" s="129"/>
      <c r="T12" s="129"/>
      <c r="V12" s="80"/>
      <c r="X12" s="144" t="s">
        <v>353</v>
      </c>
      <c r="Y12" s="144"/>
      <c r="Z12" s="144"/>
      <c r="AA12" s="144"/>
      <c r="AB12" s="144"/>
      <c r="AC12" s="151" t="str">
        <f>IFERROR(IF(AI4="ノーマル",10,IF(AI4="ミドル",20,IF(AI4="ボス","10%+PL×5",""))),"")&amp;" %"</f>
        <v>10 %</v>
      </c>
      <c r="AD12" s="151"/>
      <c r="AE12" s="151"/>
      <c r="AG12" s="8">
        <v>3</v>
      </c>
      <c r="AH12" s="150" t="str">
        <f>IFERROR(VLOOKUP(AJ12,リスト!$B:$E,4,FALSE),"")</f>
        <v/>
      </c>
      <c r="AI12" s="150"/>
      <c r="AJ12" s="129"/>
      <c r="AK12" s="129"/>
      <c r="AL12" s="129"/>
      <c r="AM12" s="129"/>
      <c r="AN12" s="129"/>
      <c r="AO12" s="129"/>
      <c r="AQ12" s="80"/>
      <c r="AS12" s="144" t="s">
        <v>353</v>
      </c>
      <c r="AT12" s="144"/>
      <c r="AU12" s="144"/>
      <c r="AV12" s="144"/>
      <c r="AW12" s="144"/>
      <c r="AX12" s="151" t="str">
        <f>IFERROR(IF(BD4="ノーマル",10,IF(BD4="ミドル",20,IF(BD4="ボス","10%+PL×5",""))),"")&amp;" %"</f>
        <v>10 %</v>
      </c>
      <c r="AY12" s="151"/>
      <c r="AZ12" s="151"/>
      <c r="BB12" s="8">
        <v>3</v>
      </c>
      <c r="BC12" s="150" t="str">
        <f>IFERROR(VLOOKUP(BE12,リスト!$B:$E,4,FALSE),"")</f>
        <v/>
      </c>
      <c r="BD12" s="150"/>
      <c r="BE12" s="129"/>
      <c r="BF12" s="129"/>
      <c r="BG12" s="129"/>
      <c r="BH12" s="129"/>
      <c r="BI12" s="129"/>
      <c r="BJ12" s="129"/>
      <c r="BL12" s="80"/>
      <c r="BN12" s="144" t="s">
        <v>353</v>
      </c>
      <c r="BO12" s="144"/>
      <c r="BP12" s="144"/>
      <c r="BQ12" s="144"/>
      <c r="BR12" s="144"/>
      <c r="BS12" s="151" t="str">
        <f>IFERROR(IF(BY4="ノーマル",10,IF(BY4="ミドル",20,IF(BY4="ボス","10%+PL×5",""))),"")&amp;" %"</f>
        <v>20 %</v>
      </c>
      <c r="BT12" s="151"/>
      <c r="BU12" s="151"/>
      <c r="BW12" s="8">
        <v>3</v>
      </c>
      <c r="BX12" s="150" t="str">
        <f>IFERROR(VLOOKUP(BZ12,リスト!$B:$E,4,FALSE),"")</f>
        <v/>
      </c>
      <c r="BY12" s="150"/>
      <c r="BZ12" s="129"/>
      <c r="CA12" s="129"/>
      <c r="CB12" s="129"/>
      <c r="CC12" s="129"/>
      <c r="CD12" s="129"/>
      <c r="CE12" s="129"/>
      <c r="CG12" s="80"/>
      <c r="CI12" s="144" t="s">
        <v>353</v>
      </c>
      <c r="CJ12" s="144"/>
      <c r="CK12" s="144"/>
      <c r="CL12" s="144"/>
      <c r="CM12" s="144"/>
      <c r="CN12" s="151" t="str">
        <f>IFERROR(IF(CT4="ノーマル",10,IF(CT4="ミドル",20,IF(CT4="ボス","10%+PL×5",""))),"")&amp;" %"</f>
        <v>20 %</v>
      </c>
      <c r="CO12" s="151"/>
      <c r="CP12" s="151"/>
      <c r="CR12" s="8">
        <v>3</v>
      </c>
      <c r="CS12" s="150" t="str">
        <f>IFERROR(VLOOKUP(CU12,リスト!$B:$E,4,FALSE),"")</f>
        <v/>
      </c>
      <c r="CT12" s="150"/>
      <c r="CU12" s="129"/>
      <c r="CV12" s="129"/>
      <c r="CW12" s="129"/>
      <c r="CX12" s="129"/>
      <c r="CY12" s="129"/>
      <c r="CZ12" s="129"/>
      <c r="DB12" s="80"/>
      <c r="DD12" s="144" t="s">
        <v>353</v>
      </c>
      <c r="DE12" s="144"/>
      <c r="DF12" s="144"/>
      <c r="DG12" s="144"/>
      <c r="DH12" s="144"/>
      <c r="DI12" s="151" t="str">
        <f>IFERROR(IF(DO4="ノーマル",10,IF(DO4="ミドル",20,IF(DO4="ボス","10%+PL×5",""))),"")&amp;" %"</f>
        <v>10%+PL×5 %</v>
      </c>
      <c r="DJ12" s="151"/>
      <c r="DK12" s="151"/>
      <c r="DM12" s="8">
        <v>3</v>
      </c>
      <c r="DN12" s="150" t="str">
        <f>IFERROR(VLOOKUP(DP12,リスト!$B:$E,4,FALSE),"")</f>
        <v/>
      </c>
      <c r="DO12" s="150"/>
      <c r="DP12" s="129"/>
      <c r="DQ12" s="129"/>
      <c r="DR12" s="129"/>
      <c r="DS12" s="129"/>
      <c r="DT12" s="129"/>
      <c r="DU12" s="129"/>
      <c r="DW12" s="19"/>
    </row>
    <row r="13" spans="1:127" ht="28.35" customHeight="1" x14ac:dyDescent="0.4">
      <c r="A13" s="80"/>
      <c r="C13" s="147" t="s">
        <v>332</v>
      </c>
      <c r="D13" s="147"/>
      <c r="E13" s="147"/>
      <c r="F13" s="147"/>
      <c r="G13" s="147"/>
      <c r="H13" s="152" t="str">
        <f>IF(N4="ミドル",P6+3,IF(N4="ボス",P6+15,P6))+IF(O17="闇商人 ディーラー",5,0)+IF(O18="闇商人 ディーラー",5,0)+IF(O19="闇商人 ディーラー",5,0)&amp;" d"</f>
        <v>4 d</v>
      </c>
      <c r="I13" s="152"/>
      <c r="J13" s="152"/>
      <c r="L13" s="8">
        <v>4</v>
      </c>
      <c r="M13" s="150" t="str">
        <f>IFERROR(VLOOKUP(O13,リスト!$B:$E,4,FALSE),"")</f>
        <v/>
      </c>
      <c r="N13" s="150"/>
      <c r="O13" s="129"/>
      <c r="P13" s="129"/>
      <c r="Q13" s="129"/>
      <c r="R13" s="129"/>
      <c r="S13" s="129"/>
      <c r="T13" s="129"/>
      <c r="V13" s="80"/>
      <c r="X13" s="147" t="s">
        <v>332</v>
      </c>
      <c r="Y13" s="147"/>
      <c r="Z13" s="147"/>
      <c r="AA13" s="147"/>
      <c r="AB13" s="147"/>
      <c r="AC13" s="152" t="str">
        <f>IF(AI4="ミドル",AK6+3,IF(AI4="ボス",AK6+15,AK6))+IF(AJ17="闇商人 ディーラー",5,0)+IF(AJ18="闇商人 ディーラー",5,0)+IF(AJ19="闇商人 ディーラー",5,0)&amp;" d"</f>
        <v>4 d</v>
      </c>
      <c r="AD13" s="152"/>
      <c r="AE13" s="152"/>
      <c r="AG13" s="8">
        <v>4</v>
      </c>
      <c r="AH13" s="150" t="str">
        <f>IFERROR(VLOOKUP(AJ13,リスト!$B:$E,4,FALSE),"")</f>
        <v/>
      </c>
      <c r="AI13" s="150"/>
      <c r="AJ13" s="129"/>
      <c r="AK13" s="129"/>
      <c r="AL13" s="129"/>
      <c r="AM13" s="129"/>
      <c r="AN13" s="129"/>
      <c r="AO13" s="129"/>
      <c r="AQ13" s="80"/>
      <c r="AS13" s="147" t="s">
        <v>332</v>
      </c>
      <c r="AT13" s="147"/>
      <c r="AU13" s="147"/>
      <c r="AV13" s="147"/>
      <c r="AW13" s="147"/>
      <c r="AX13" s="152" t="str">
        <f>IF(BD4="ミドル",BF6+3,IF(BD4="ボス",BF6+15,BF6))+IF(BE17="闇商人 ディーラー",5,0)+IF(BE18="闇商人 ディーラー",5,0)+IF(BE19="闇商人 ディーラー",5,0)&amp;" d"</f>
        <v>4 d</v>
      </c>
      <c r="AY13" s="152"/>
      <c r="AZ13" s="152"/>
      <c r="BB13" s="8">
        <v>4</v>
      </c>
      <c r="BC13" s="150" t="str">
        <f>IFERROR(VLOOKUP(BE13,リスト!$B:$E,4,FALSE),"")</f>
        <v/>
      </c>
      <c r="BD13" s="150"/>
      <c r="BE13" s="129"/>
      <c r="BF13" s="129"/>
      <c r="BG13" s="129"/>
      <c r="BH13" s="129"/>
      <c r="BI13" s="129"/>
      <c r="BJ13" s="129"/>
      <c r="BL13" s="80"/>
      <c r="BN13" s="147" t="s">
        <v>332</v>
      </c>
      <c r="BO13" s="147"/>
      <c r="BP13" s="147"/>
      <c r="BQ13" s="147"/>
      <c r="BR13" s="147"/>
      <c r="BS13" s="152" t="str">
        <f>IF(BY4="ミドル",CA6+3,IF(BY4="ボス",CA6+15,CA6))+IF(BZ17="闇商人 ディーラー",5,0)+IF(BZ18="闇商人 ディーラー",5,0)+IF(BZ19="闇商人 ディーラー",5,0)&amp;" d"</f>
        <v>22 d</v>
      </c>
      <c r="BT13" s="152"/>
      <c r="BU13" s="152"/>
      <c r="BW13" s="8">
        <v>4</v>
      </c>
      <c r="BX13" s="150" t="str">
        <f>IFERROR(VLOOKUP(BZ13,リスト!$B:$E,4,FALSE),"")</f>
        <v/>
      </c>
      <c r="BY13" s="150"/>
      <c r="BZ13" s="129"/>
      <c r="CA13" s="129"/>
      <c r="CB13" s="129"/>
      <c r="CC13" s="129"/>
      <c r="CD13" s="129"/>
      <c r="CE13" s="129"/>
      <c r="CG13" s="80"/>
      <c r="CI13" s="147" t="s">
        <v>332</v>
      </c>
      <c r="CJ13" s="147"/>
      <c r="CK13" s="147"/>
      <c r="CL13" s="147"/>
      <c r="CM13" s="147"/>
      <c r="CN13" s="152" t="str">
        <f>IF(CT4="ミドル",CV6+3,IF(CT4="ボス",CV6+15,CV6))+IF(CU17="闇商人 ディーラー",5,0)+IF(CU18="闇商人 ディーラー",5,0)+IF(CU19="闇商人 ディーラー",5,0)&amp;" d"</f>
        <v>22 d</v>
      </c>
      <c r="CO13" s="152"/>
      <c r="CP13" s="152"/>
      <c r="CR13" s="8">
        <v>4</v>
      </c>
      <c r="CS13" s="150" t="str">
        <f>IFERROR(VLOOKUP(CU13,リスト!$B:$E,4,FALSE),"")</f>
        <v/>
      </c>
      <c r="CT13" s="150"/>
      <c r="CU13" s="129"/>
      <c r="CV13" s="129"/>
      <c r="CW13" s="129"/>
      <c r="CX13" s="129"/>
      <c r="CY13" s="129"/>
      <c r="CZ13" s="129"/>
      <c r="DB13" s="80"/>
      <c r="DD13" s="147" t="s">
        <v>332</v>
      </c>
      <c r="DE13" s="147"/>
      <c r="DF13" s="147"/>
      <c r="DG13" s="147"/>
      <c r="DH13" s="147"/>
      <c r="DI13" s="152" t="str">
        <f>IF(DO4="ミドル",DQ6+3,IF(DO4="ボス",DQ6+15,DQ6))+IF(DP17="闇商人 ディーラー",5,0)+IF(DP18="闇商人 ディーラー",5,0)+IF(DP19="闇商人 ディーラー",5,0)&amp;" d"</f>
        <v>49 d</v>
      </c>
      <c r="DJ13" s="152"/>
      <c r="DK13" s="152"/>
      <c r="DM13" s="8">
        <v>4</v>
      </c>
      <c r="DN13" s="150" t="str">
        <f>IFERROR(VLOOKUP(DP13,リスト!$B:$E,4,FALSE),"")</f>
        <v/>
      </c>
      <c r="DO13" s="150"/>
      <c r="DP13" s="129"/>
      <c r="DQ13" s="129"/>
      <c r="DR13" s="129"/>
      <c r="DS13" s="129"/>
      <c r="DT13" s="129"/>
      <c r="DU13" s="129"/>
      <c r="DW13" s="19"/>
    </row>
    <row r="14" spans="1:127" ht="28.35" customHeight="1" x14ac:dyDescent="0.4">
      <c r="A14" s="80"/>
      <c r="L14" s="8">
        <v>5</v>
      </c>
      <c r="M14" s="150" t="str">
        <f>IFERROR(VLOOKUP(O14,リスト!$B:$E,4,FALSE),"")</f>
        <v/>
      </c>
      <c r="N14" s="150"/>
      <c r="O14" s="129"/>
      <c r="P14" s="129"/>
      <c r="Q14" s="129"/>
      <c r="R14" s="129"/>
      <c r="S14" s="129"/>
      <c r="T14" s="129"/>
      <c r="V14" s="80"/>
      <c r="AG14" s="8">
        <v>5</v>
      </c>
      <c r="AH14" s="150" t="str">
        <f>IFERROR(VLOOKUP(AJ14,リスト!$B:$E,4,FALSE),"")</f>
        <v/>
      </c>
      <c r="AI14" s="150"/>
      <c r="AJ14" s="129"/>
      <c r="AK14" s="129"/>
      <c r="AL14" s="129"/>
      <c r="AM14" s="129"/>
      <c r="AN14" s="129"/>
      <c r="AO14" s="129"/>
      <c r="AQ14" s="80"/>
      <c r="BB14" s="8">
        <v>5</v>
      </c>
      <c r="BC14" s="150" t="str">
        <f>IFERROR(VLOOKUP(BE14,リスト!$B:$E,4,FALSE),"")</f>
        <v/>
      </c>
      <c r="BD14" s="150"/>
      <c r="BE14" s="129"/>
      <c r="BF14" s="129"/>
      <c r="BG14" s="129"/>
      <c r="BH14" s="129"/>
      <c r="BI14" s="129"/>
      <c r="BJ14" s="129"/>
      <c r="BL14" s="80"/>
      <c r="BW14" s="8">
        <v>5</v>
      </c>
      <c r="BX14" s="150" t="str">
        <f>IFERROR(VLOOKUP(BZ14,リスト!$B:$E,4,FALSE),"")</f>
        <v/>
      </c>
      <c r="BY14" s="150"/>
      <c r="BZ14" s="129"/>
      <c r="CA14" s="129"/>
      <c r="CB14" s="129"/>
      <c r="CC14" s="129"/>
      <c r="CD14" s="129"/>
      <c r="CE14" s="129"/>
      <c r="CG14" s="80"/>
      <c r="CR14" s="8">
        <v>5</v>
      </c>
      <c r="CS14" s="150" t="str">
        <f>IFERROR(VLOOKUP(CU14,リスト!$B:$E,4,FALSE),"")</f>
        <v/>
      </c>
      <c r="CT14" s="150"/>
      <c r="CU14" s="129"/>
      <c r="CV14" s="129"/>
      <c r="CW14" s="129"/>
      <c r="CX14" s="129"/>
      <c r="CY14" s="129"/>
      <c r="CZ14" s="129"/>
      <c r="DB14" s="80"/>
      <c r="DM14" s="8">
        <v>5</v>
      </c>
      <c r="DN14" s="150" t="str">
        <f>IFERROR(VLOOKUP(DP14,リスト!$B:$E,4,FALSE),"")</f>
        <v/>
      </c>
      <c r="DO14" s="150"/>
      <c r="DP14" s="129"/>
      <c r="DQ14" s="129"/>
      <c r="DR14" s="129"/>
      <c r="DS14" s="129"/>
      <c r="DT14" s="129"/>
      <c r="DU14" s="129"/>
      <c r="DW14" s="19"/>
    </row>
    <row r="15" spans="1:127" ht="28.35" customHeight="1" x14ac:dyDescent="0.4">
      <c r="A15" s="80"/>
      <c r="C15" s="148" t="s">
        <v>16</v>
      </c>
      <c r="D15" s="148"/>
      <c r="E15" s="145">
        <f>IF(N4="ノーマル",H7*2+8,IF(N4="ミドル",H7*2+4,H7*2))</f>
        <v>10</v>
      </c>
      <c r="F15" s="145"/>
      <c r="G15" s="148" t="s">
        <v>17</v>
      </c>
      <c r="H15" s="148"/>
      <c r="I15" s="145" t="str">
        <f>N7+COUNTIF(O10:T15,"剛腕 パワフル")&amp;" d"</f>
        <v>1 d</v>
      </c>
      <c r="J15" s="145"/>
      <c r="L15" s="8">
        <v>6</v>
      </c>
      <c r="M15" s="150" t="str">
        <f>IFERROR(VLOOKUP(O15,リスト!$B:$E,4,FALSE),"")</f>
        <v/>
      </c>
      <c r="N15" s="150"/>
      <c r="O15" s="129"/>
      <c r="P15" s="129"/>
      <c r="Q15" s="129"/>
      <c r="R15" s="129"/>
      <c r="S15" s="129"/>
      <c r="T15" s="129"/>
      <c r="V15" s="80"/>
      <c r="X15" s="148" t="s">
        <v>16</v>
      </c>
      <c r="Y15" s="148"/>
      <c r="Z15" s="145">
        <f>IF(AI4="ノーマル",AC7*2+8,IF(AI4="ミドル",AC7*2+4,AC7*2))</f>
        <v>10</v>
      </c>
      <c r="AA15" s="145"/>
      <c r="AB15" s="148" t="s">
        <v>17</v>
      </c>
      <c r="AC15" s="148"/>
      <c r="AD15" s="145" t="str">
        <f>AI7+COUNTIF(AJ10:AO15,"剛腕 パワフル")&amp;" d"</f>
        <v>1 d</v>
      </c>
      <c r="AE15" s="145"/>
      <c r="AG15" s="8">
        <v>6</v>
      </c>
      <c r="AH15" s="150" t="str">
        <f>IFERROR(VLOOKUP(AJ15,リスト!$B:$E,4,FALSE),"")</f>
        <v/>
      </c>
      <c r="AI15" s="150"/>
      <c r="AJ15" s="129"/>
      <c r="AK15" s="129"/>
      <c r="AL15" s="129"/>
      <c r="AM15" s="129"/>
      <c r="AN15" s="129"/>
      <c r="AO15" s="129"/>
      <c r="AQ15" s="80"/>
      <c r="AS15" s="148" t="s">
        <v>16</v>
      </c>
      <c r="AT15" s="148"/>
      <c r="AU15" s="145">
        <f>IF(BD4="ノーマル",AX7*2+8,IF(BD4="ミドル",AX7*2+4,AX7*2))</f>
        <v>10</v>
      </c>
      <c r="AV15" s="145"/>
      <c r="AW15" s="148" t="s">
        <v>17</v>
      </c>
      <c r="AX15" s="148"/>
      <c r="AY15" s="145" t="str">
        <f>BD7+COUNTIF(BE10:BJ15,"剛腕 パワフル")&amp;" d"</f>
        <v>1 d</v>
      </c>
      <c r="AZ15" s="145"/>
      <c r="BB15" s="8">
        <v>6</v>
      </c>
      <c r="BC15" s="150" t="str">
        <f>IFERROR(VLOOKUP(BE15,リスト!$B:$E,4,FALSE),"")</f>
        <v/>
      </c>
      <c r="BD15" s="150"/>
      <c r="BE15" s="129"/>
      <c r="BF15" s="129"/>
      <c r="BG15" s="129"/>
      <c r="BH15" s="129"/>
      <c r="BI15" s="129"/>
      <c r="BJ15" s="129"/>
      <c r="BL15" s="80"/>
      <c r="BN15" s="148" t="s">
        <v>16</v>
      </c>
      <c r="BO15" s="148"/>
      <c r="BP15" s="145">
        <f>IF(BY4="ノーマル",BS7*2+8,IF(BY4="ミドル",BS7*2+4,BS7*2))</f>
        <v>6</v>
      </c>
      <c r="BQ15" s="145"/>
      <c r="BR15" s="148" t="s">
        <v>17</v>
      </c>
      <c r="BS15" s="148"/>
      <c r="BT15" s="145" t="str">
        <f>BY7+COUNTIF(BZ10:CE15,"剛腕 パワフル")&amp;" d"</f>
        <v>1 d</v>
      </c>
      <c r="BU15" s="145"/>
      <c r="BW15" s="8">
        <v>6</v>
      </c>
      <c r="BX15" s="150" t="str">
        <f>IFERROR(VLOOKUP(BZ15,リスト!$B:$E,4,FALSE),"")</f>
        <v/>
      </c>
      <c r="BY15" s="150"/>
      <c r="BZ15" s="129"/>
      <c r="CA15" s="129"/>
      <c r="CB15" s="129"/>
      <c r="CC15" s="129"/>
      <c r="CD15" s="129"/>
      <c r="CE15" s="129"/>
      <c r="CG15" s="80"/>
      <c r="CI15" s="148" t="s">
        <v>16</v>
      </c>
      <c r="CJ15" s="148"/>
      <c r="CK15" s="145">
        <f>IF(CT4="ノーマル",CN7*2+8,IF(CT4="ミドル",CN7*2+4,CN7*2))</f>
        <v>6</v>
      </c>
      <c r="CL15" s="145"/>
      <c r="CM15" s="148" t="s">
        <v>17</v>
      </c>
      <c r="CN15" s="148"/>
      <c r="CO15" s="145" t="str">
        <f>CT7+COUNTIF(CU10:CZ15,"剛腕 パワフル")&amp;" d"</f>
        <v>1 d</v>
      </c>
      <c r="CP15" s="145"/>
      <c r="CR15" s="8">
        <v>6</v>
      </c>
      <c r="CS15" s="150" t="str">
        <f>IFERROR(VLOOKUP(CU15,リスト!$B:$E,4,FALSE),"")</f>
        <v/>
      </c>
      <c r="CT15" s="150"/>
      <c r="CU15" s="129"/>
      <c r="CV15" s="129"/>
      <c r="CW15" s="129"/>
      <c r="CX15" s="129"/>
      <c r="CY15" s="129"/>
      <c r="CZ15" s="129"/>
      <c r="DB15" s="80"/>
      <c r="DD15" s="148" t="s">
        <v>16</v>
      </c>
      <c r="DE15" s="148"/>
      <c r="DF15" s="145">
        <f>IF(DO4="ノーマル",DI7*2+8,IF(DO4="ミドル",DI7*2+4,DI7*2))</f>
        <v>2</v>
      </c>
      <c r="DG15" s="145"/>
      <c r="DH15" s="148" t="s">
        <v>17</v>
      </c>
      <c r="DI15" s="148"/>
      <c r="DJ15" s="145" t="str">
        <f>DO7+COUNTIF(DP10:DU15,"剛腕 パワフル")&amp;" d"</f>
        <v>1 d</v>
      </c>
      <c r="DK15" s="145"/>
      <c r="DM15" s="8">
        <v>6</v>
      </c>
      <c r="DN15" s="150" t="str">
        <f>IFERROR(VLOOKUP(DP15,リスト!$B:$E,4,FALSE),"")</f>
        <v/>
      </c>
      <c r="DO15" s="150"/>
      <c r="DP15" s="129"/>
      <c r="DQ15" s="129"/>
      <c r="DR15" s="129"/>
      <c r="DS15" s="129"/>
      <c r="DT15" s="129"/>
      <c r="DU15" s="129"/>
      <c r="DW15" s="19"/>
    </row>
    <row r="16" spans="1:127" ht="28.35" customHeight="1" x14ac:dyDescent="0.4">
      <c r="A16" s="80"/>
      <c r="C16" s="144"/>
      <c r="D16" s="144"/>
      <c r="E16" s="145"/>
      <c r="F16" s="145"/>
      <c r="G16" s="144"/>
      <c r="H16" s="144"/>
      <c r="I16" s="145"/>
      <c r="J16" s="145"/>
      <c r="L16" s="148" t="s">
        <v>50</v>
      </c>
      <c r="M16" s="148"/>
      <c r="N16" s="148"/>
      <c r="O16" s="148"/>
      <c r="P16" s="148"/>
      <c r="Q16" s="148"/>
      <c r="R16" s="148"/>
      <c r="S16" s="148"/>
      <c r="T16" s="148"/>
      <c r="V16" s="80"/>
      <c r="X16" s="144"/>
      <c r="Y16" s="144"/>
      <c r="Z16" s="145"/>
      <c r="AA16" s="145"/>
      <c r="AB16" s="144"/>
      <c r="AC16" s="144"/>
      <c r="AD16" s="145"/>
      <c r="AE16" s="145"/>
      <c r="AG16" s="148" t="s">
        <v>50</v>
      </c>
      <c r="AH16" s="148"/>
      <c r="AI16" s="148"/>
      <c r="AJ16" s="148"/>
      <c r="AK16" s="148"/>
      <c r="AL16" s="148"/>
      <c r="AM16" s="148"/>
      <c r="AN16" s="148"/>
      <c r="AO16" s="148"/>
      <c r="AQ16" s="80"/>
      <c r="AS16" s="144"/>
      <c r="AT16" s="144"/>
      <c r="AU16" s="145"/>
      <c r="AV16" s="145"/>
      <c r="AW16" s="144"/>
      <c r="AX16" s="144"/>
      <c r="AY16" s="145"/>
      <c r="AZ16" s="145"/>
      <c r="BB16" s="148" t="s">
        <v>50</v>
      </c>
      <c r="BC16" s="148"/>
      <c r="BD16" s="148"/>
      <c r="BE16" s="148"/>
      <c r="BF16" s="148"/>
      <c r="BG16" s="148"/>
      <c r="BH16" s="148"/>
      <c r="BI16" s="148"/>
      <c r="BJ16" s="148"/>
      <c r="BL16" s="80"/>
      <c r="BN16" s="144"/>
      <c r="BO16" s="144"/>
      <c r="BP16" s="145"/>
      <c r="BQ16" s="145"/>
      <c r="BR16" s="144"/>
      <c r="BS16" s="144"/>
      <c r="BT16" s="145"/>
      <c r="BU16" s="145"/>
      <c r="BW16" s="148" t="s">
        <v>50</v>
      </c>
      <c r="BX16" s="148"/>
      <c r="BY16" s="148"/>
      <c r="BZ16" s="148"/>
      <c r="CA16" s="148"/>
      <c r="CB16" s="148"/>
      <c r="CC16" s="148"/>
      <c r="CD16" s="148"/>
      <c r="CE16" s="148"/>
      <c r="CG16" s="80"/>
      <c r="CI16" s="144"/>
      <c r="CJ16" s="144"/>
      <c r="CK16" s="145"/>
      <c r="CL16" s="145"/>
      <c r="CM16" s="144"/>
      <c r="CN16" s="144"/>
      <c r="CO16" s="145"/>
      <c r="CP16" s="145"/>
      <c r="CR16" s="148" t="s">
        <v>50</v>
      </c>
      <c r="CS16" s="148"/>
      <c r="CT16" s="148"/>
      <c r="CU16" s="148"/>
      <c r="CV16" s="148"/>
      <c r="CW16" s="148"/>
      <c r="CX16" s="148"/>
      <c r="CY16" s="148"/>
      <c r="CZ16" s="148"/>
      <c r="DB16" s="80"/>
      <c r="DD16" s="144"/>
      <c r="DE16" s="144"/>
      <c r="DF16" s="145"/>
      <c r="DG16" s="145"/>
      <c r="DH16" s="144"/>
      <c r="DI16" s="144"/>
      <c r="DJ16" s="145"/>
      <c r="DK16" s="145"/>
      <c r="DM16" s="148" t="s">
        <v>50</v>
      </c>
      <c r="DN16" s="148"/>
      <c r="DO16" s="148"/>
      <c r="DP16" s="148"/>
      <c r="DQ16" s="148"/>
      <c r="DR16" s="148"/>
      <c r="DS16" s="148"/>
      <c r="DT16" s="148"/>
      <c r="DU16" s="148"/>
      <c r="DW16" s="19"/>
    </row>
    <row r="17" spans="1:127" ht="28.35" customHeight="1" x14ac:dyDescent="0.4">
      <c r="A17" s="80"/>
      <c r="C17" s="143" t="s">
        <v>15</v>
      </c>
      <c r="D17" s="143"/>
      <c r="E17" s="145">
        <f>K7*2+2</f>
        <v>4</v>
      </c>
      <c r="F17" s="145"/>
      <c r="G17" s="143" t="s">
        <v>18</v>
      </c>
      <c r="H17" s="143"/>
      <c r="I17" s="145" t="str">
        <f>Q7+COUNTIF(O10:T15,"天眼 スコープ")&amp;" d"</f>
        <v>1 d</v>
      </c>
      <c r="J17" s="145"/>
      <c r="L17" s="8">
        <v>1</v>
      </c>
      <c r="M17" s="146" t="str">
        <f>IFERROR(VLOOKUP(O17,リスト!$K$3:$O$52,4,FALSE),"")</f>
        <v/>
      </c>
      <c r="N17" s="146"/>
      <c r="O17" s="129"/>
      <c r="P17" s="129"/>
      <c r="Q17" s="129"/>
      <c r="R17" s="129"/>
      <c r="S17" s="129"/>
      <c r="T17" s="129"/>
      <c r="V17" s="80"/>
      <c r="X17" s="143" t="s">
        <v>15</v>
      </c>
      <c r="Y17" s="143"/>
      <c r="Z17" s="145">
        <f>AF7*2+2</f>
        <v>4</v>
      </c>
      <c r="AA17" s="145"/>
      <c r="AB17" s="143" t="s">
        <v>18</v>
      </c>
      <c r="AC17" s="143"/>
      <c r="AD17" s="145" t="str">
        <f>AL7+COUNTIF(AJ10:AO15,"天眼 スコープ")&amp;" d"</f>
        <v>1 d</v>
      </c>
      <c r="AE17" s="145"/>
      <c r="AG17" s="8">
        <v>1</v>
      </c>
      <c r="AH17" s="146" t="str">
        <f>IFERROR(VLOOKUP(AJ17,リスト!$K$3:$O$52,4,FALSE),"")</f>
        <v/>
      </c>
      <c r="AI17" s="146"/>
      <c r="AJ17" s="129"/>
      <c r="AK17" s="129"/>
      <c r="AL17" s="129"/>
      <c r="AM17" s="129"/>
      <c r="AN17" s="129"/>
      <c r="AO17" s="129"/>
      <c r="AQ17" s="80"/>
      <c r="AS17" s="143" t="s">
        <v>15</v>
      </c>
      <c r="AT17" s="143"/>
      <c r="AU17" s="145">
        <f>BA7*2+2</f>
        <v>4</v>
      </c>
      <c r="AV17" s="145"/>
      <c r="AW17" s="143" t="s">
        <v>18</v>
      </c>
      <c r="AX17" s="143"/>
      <c r="AY17" s="145" t="str">
        <f>BG7+COUNTIF(BE10:BJ15,"天眼 スコープ")&amp;" d"</f>
        <v>1 d</v>
      </c>
      <c r="AZ17" s="145"/>
      <c r="BB17" s="8">
        <v>1</v>
      </c>
      <c r="BC17" s="146" t="str">
        <f>IFERROR(VLOOKUP(BE17,リスト!$K$3:$O$52,4,FALSE),"")</f>
        <v/>
      </c>
      <c r="BD17" s="146"/>
      <c r="BE17" s="129"/>
      <c r="BF17" s="129"/>
      <c r="BG17" s="129"/>
      <c r="BH17" s="129"/>
      <c r="BI17" s="129"/>
      <c r="BJ17" s="129"/>
      <c r="BL17" s="80"/>
      <c r="BN17" s="143" t="s">
        <v>15</v>
      </c>
      <c r="BO17" s="143"/>
      <c r="BP17" s="145">
        <f>BV7*2+2</f>
        <v>4</v>
      </c>
      <c r="BQ17" s="145"/>
      <c r="BR17" s="143" t="s">
        <v>18</v>
      </c>
      <c r="BS17" s="143"/>
      <c r="BT17" s="145" t="str">
        <f>CB7+COUNTIF(BZ10:CE15,"天眼 スコープ")&amp;" d"</f>
        <v>1 d</v>
      </c>
      <c r="BU17" s="145"/>
      <c r="BW17" s="8">
        <v>1</v>
      </c>
      <c r="BX17" s="146" t="str">
        <f>IFERROR(VLOOKUP(BZ17,リスト!$K$3:$O$52,4,FALSE),"")</f>
        <v/>
      </c>
      <c r="BY17" s="146"/>
      <c r="BZ17" s="129"/>
      <c r="CA17" s="129"/>
      <c r="CB17" s="129"/>
      <c r="CC17" s="129"/>
      <c r="CD17" s="129"/>
      <c r="CE17" s="129"/>
      <c r="CG17" s="80"/>
      <c r="CI17" s="143" t="s">
        <v>15</v>
      </c>
      <c r="CJ17" s="143"/>
      <c r="CK17" s="145">
        <f>CQ7*2+2</f>
        <v>4</v>
      </c>
      <c r="CL17" s="145"/>
      <c r="CM17" s="143" t="s">
        <v>18</v>
      </c>
      <c r="CN17" s="143"/>
      <c r="CO17" s="145" t="str">
        <f>CW7+COUNTIF(CU10:CZ15,"天眼 スコープ")&amp;" d"</f>
        <v>1 d</v>
      </c>
      <c r="CP17" s="145"/>
      <c r="CR17" s="8">
        <v>1</v>
      </c>
      <c r="CS17" s="146" t="str">
        <f>IFERROR(VLOOKUP(CU17,リスト!$K$3:$O$52,4,FALSE),"")</f>
        <v/>
      </c>
      <c r="CT17" s="146"/>
      <c r="CU17" s="129"/>
      <c r="CV17" s="129"/>
      <c r="CW17" s="129"/>
      <c r="CX17" s="129"/>
      <c r="CY17" s="129"/>
      <c r="CZ17" s="129"/>
      <c r="DB17" s="80"/>
      <c r="DD17" s="143" t="s">
        <v>15</v>
      </c>
      <c r="DE17" s="143"/>
      <c r="DF17" s="145">
        <f>DL7*2+2</f>
        <v>4</v>
      </c>
      <c r="DG17" s="145"/>
      <c r="DH17" s="143" t="s">
        <v>18</v>
      </c>
      <c r="DI17" s="143"/>
      <c r="DJ17" s="145" t="str">
        <f>DR7+COUNTIF(DP10:DU15,"天眼 スコープ")&amp;" d"</f>
        <v>1 d</v>
      </c>
      <c r="DK17" s="145"/>
      <c r="DM17" s="8">
        <v>1</v>
      </c>
      <c r="DN17" s="146" t="str">
        <f>IFERROR(VLOOKUP(DP17,リスト!$K$3:$O$52,4,FALSE),"")</f>
        <v/>
      </c>
      <c r="DO17" s="146"/>
      <c r="DP17" s="129"/>
      <c r="DQ17" s="129"/>
      <c r="DR17" s="129"/>
      <c r="DS17" s="129"/>
      <c r="DT17" s="129"/>
      <c r="DU17" s="129"/>
      <c r="DW17" s="19"/>
    </row>
    <row r="18" spans="1:127" ht="28.35" customHeight="1" x14ac:dyDescent="0.4">
      <c r="A18" s="80"/>
      <c r="C18" s="144"/>
      <c r="D18" s="144"/>
      <c r="E18" s="145"/>
      <c r="F18" s="145"/>
      <c r="G18" s="144"/>
      <c r="H18" s="144"/>
      <c r="I18" s="145"/>
      <c r="J18" s="145"/>
      <c r="L18" s="8">
        <v>2</v>
      </c>
      <c r="M18" s="146" t="str">
        <f>IFERROR(VLOOKUP(O18,リスト!$K$3:$O$52,4,FALSE),"")</f>
        <v/>
      </c>
      <c r="N18" s="146"/>
      <c r="O18" s="129"/>
      <c r="P18" s="129"/>
      <c r="Q18" s="129"/>
      <c r="R18" s="129"/>
      <c r="S18" s="129"/>
      <c r="T18" s="129"/>
      <c r="V18" s="80"/>
      <c r="X18" s="144"/>
      <c r="Y18" s="144"/>
      <c r="Z18" s="145"/>
      <c r="AA18" s="145"/>
      <c r="AB18" s="144"/>
      <c r="AC18" s="144"/>
      <c r="AD18" s="145"/>
      <c r="AE18" s="145"/>
      <c r="AG18" s="8">
        <v>2</v>
      </c>
      <c r="AH18" s="146" t="str">
        <f>IFERROR(VLOOKUP(AJ18,リスト!$K$3:$O$52,4,FALSE),"")</f>
        <v/>
      </c>
      <c r="AI18" s="146"/>
      <c r="AJ18" s="129"/>
      <c r="AK18" s="129"/>
      <c r="AL18" s="129"/>
      <c r="AM18" s="129"/>
      <c r="AN18" s="129"/>
      <c r="AO18" s="129"/>
      <c r="AQ18" s="80"/>
      <c r="AS18" s="144"/>
      <c r="AT18" s="144"/>
      <c r="AU18" s="145"/>
      <c r="AV18" s="145"/>
      <c r="AW18" s="144"/>
      <c r="AX18" s="144"/>
      <c r="AY18" s="145"/>
      <c r="AZ18" s="145"/>
      <c r="BB18" s="8">
        <v>2</v>
      </c>
      <c r="BC18" s="146" t="str">
        <f>IFERROR(VLOOKUP(BE18,リスト!$K$3:$O$52,4,FALSE),"")</f>
        <v/>
      </c>
      <c r="BD18" s="146"/>
      <c r="BE18" s="129"/>
      <c r="BF18" s="129"/>
      <c r="BG18" s="129"/>
      <c r="BH18" s="129"/>
      <c r="BI18" s="129"/>
      <c r="BJ18" s="129"/>
      <c r="BL18" s="80"/>
      <c r="BN18" s="144"/>
      <c r="BO18" s="144"/>
      <c r="BP18" s="145"/>
      <c r="BQ18" s="145"/>
      <c r="BR18" s="144"/>
      <c r="BS18" s="144"/>
      <c r="BT18" s="145"/>
      <c r="BU18" s="145"/>
      <c r="BW18" s="8">
        <v>2</v>
      </c>
      <c r="BX18" s="146" t="str">
        <f>IFERROR(VLOOKUP(BZ18,リスト!$K$3:$O$52,4,FALSE),"")</f>
        <v/>
      </c>
      <c r="BY18" s="146"/>
      <c r="BZ18" s="129"/>
      <c r="CA18" s="129"/>
      <c r="CB18" s="129"/>
      <c r="CC18" s="129"/>
      <c r="CD18" s="129"/>
      <c r="CE18" s="129"/>
      <c r="CG18" s="80"/>
      <c r="CI18" s="144"/>
      <c r="CJ18" s="144"/>
      <c r="CK18" s="145"/>
      <c r="CL18" s="145"/>
      <c r="CM18" s="144"/>
      <c r="CN18" s="144"/>
      <c r="CO18" s="145"/>
      <c r="CP18" s="145"/>
      <c r="CR18" s="8">
        <v>2</v>
      </c>
      <c r="CS18" s="146" t="str">
        <f>IFERROR(VLOOKUP(CU18,リスト!$K$3:$O$52,4,FALSE),"")</f>
        <v/>
      </c>
      <c r="CT18" s="146"/>
      <c r="CU18" s="129"/>
      <c r="CV18" s="129"/>
      <c r="CW18" s="129"/>
      <c r="CX18" s="129"/>
      <c r="CY18" s="129"/>
      <c r="CZ18" s="129"/>
      <c r="DB18" s="80"/>
      <c r="DD18" s="144"/>
      <c r="DE18" s="144"/>
      <c r="DF18" s="145"/>
      <c r="DG18" s="145"/>
      <c r="DH18" s="144"/>
      <c r="DI18" s="144"/>
      <c r="DJ18" s="145"/>
      <c r="DK18" s="145"/>
      <c r="DM18" s="8">
        <v>2</v>
      </c>
      <c r="DN18" s="146" t="str">
        <f>IFERROR(VLOOKUP(DP18,リスト!$K$3:$O$52,4,FALSE),"")</f>
        <v/>
      </c>
      <c r="DO18" s="146"/>
      <c r="DP18" s="129"/>
      <c r="DQ18" s="129"/>
      <c r="DR18" s="129"/>
      <c r="DS18" s="129"/>
      <c r="DT18" s="129"/>
      <c r="DU18" s="129"/>
      <c r="DW18" s="19"/>
    </row>
    <row r="19" spans="1:127" ht="28.35" customHeight="1" x14ac:dyDescent="0.4">
      <c r="A19" s="80"/>
      <c r="C19" s="147" t="s">
        <v>360</v>
      </c>
      <c r="D19" s="147"/>
      <c r="E19" s="149">
        <f>IFERROR(IF(N4="ノーマル",3,IF(N4="ミドル",4,IF(N4="ボス",5,""))),"")</f>
        <v>3</v>
      </c>
      <c r="F19" s="149"/>
      <c r="G19" s="147" t="s">
        <v>19</v>
      </c>
      <c r="H19" s="147"/>
      <c r="I19" s="145" t="str">
        <f>T7+COUNTIF(O10:T15,"俊足 クイック")&amp;" d"</f>
        <v>1 d</v>
      </c>
      <c r="J19" s="145"/>
      <c r="L19" s="8">
        <v>3</v>
      </c>
      <c r="M19" s="146" t="str">
        <f>IFERROR(VLOOKUP(O19,リスト!$K$3:$O$52,4,FALSE),"")</f>
        <v/>
      </c>
      <c r="N19" s="146"/>
      <c r="O19" s="129"/>
      <c r="P19" s="129"/>
      <c r="Q19" s="129"/>
      <c r="R19" s="129"/>
      <c r="S19" s="129"/>
      <c r="T19" s="129"/>
      <c r="V19" s="80"/>
      <c r="X19" s="147" t="s">
        <v>360</v>
      </c>
      <c r="Y19" s="147"/>
      <c r="Z19" s="149">
        <f>IFERROR(IF(AI4="ノーマル",3,IF(AI4="ミドル",4,IF(AI4="ボス",5,""))),"")</f>
        <v>3</v>
      </c>
      <c r="AA19" s="149"/>
      <c r="AB19" s="147" t="s">
        <v>19</v>
      </c>
      <c r="AC19" s="147"/>
      <c r="AD19" s="145" t="str">
        <f>AO7+COUNTIF(AJ10:AO15,"俊足 クイック")&amp;" d"</f>
        <v>1 d</v>
      </c>
      <c r="AE19" s="145"/>
      <c r="AG19" s="8">
        <v>3</v>
      </c>
      <c r="AH19" s="146" t="str">
        <f>IFERROR(VLOOKUP(AJ19,リスト!$K$3:$O$52,4,FALSE),"")</f>
        <v/>
      </c>
      <c r="AI19" s="146"/>
      <c r="AJ19" s="129"/>
      <c r="AK19" s="129"/>
      <c r="AL19" s="129"/>
      <c r="AM19" s="129"/>
      <c r="AN19" s="129"/>
      <c r="AO19" s="129"/>
      <c r="AQ19" s="80"/>
      <c r="AS19" s="147" t="s">
        <v>360</v>
      </c>
      <c r="AT19" s="147"/>
      <c r="AU19" s="149">
        <f>IFERROR(IF(BD4="ノーマル",3,IF(BD4="ミドル",4,IF(BD4="ボス",5,""))),"")</f>
        <v>3</v>
      </c>
      <c r="AV19" s="149"/>
      <c r="AW19" s="147" t="s">
        <v>19</v>
      </c>
      <c r="AX19" s="147"/>
      <c r="AY19" s="145" t="str">
        <f>BJ7+COUNTIF(BE10:BJ15,"俊足 クイック")&amp;" d"</f>
        <v>1 d</v>
      </c>
      <c r="AZ19" s="145"/>
      <c r="BB19" s="8">
        <v>3</v>
      </c>
      <c r="BC19" s="146" t="str">
        <f>IFERROR(VLOOKUP(BE19,リスト!$K$3:$O$52,4,FALSE),"")</f>
        <v/>
      </c>
      <c r="BD19" s="146"/>
      <c r="BE19" s="129"/>
      <c r="BF19" s="129"/>
      <c r="BG19" s="129"/>
      <c r="BH19" s="129"/>
      <c r="BI19" s="129"/>
      <c r="BJ19" s="129"/>
      <c r="BL19" s="80"/>
      <c r="BN19" s="147" t="s">
        <v>360</v>
      </c>
      <c r="BO19" s="147"/>
      <c r="BP19" s="149">
        <f>IFERROR(IF(BY4="ノーマル",3,IF(BY4="ミドル",4,IF(BY4="ボス",5,""))),"")</f>
        <v>4</v>
      </c>
      <c r="BQ19" s="149"/>
      <c r="BR19" s="147" t="s">
        <v>19</v>
      </c>
      <c r="BS19" s="147"/>
      <c r="BT19" s="145" t="str">
        <f>CE7+COUNTIF(BZ10:CE15,"俊足 クイック")&amp;" d"</f>
        <v>1 d</v>
      </c>
      <c r="BU19" s="145"/>
      <c r="BW19" s="8">
        <v>3</v>
      </c>
      <c r="BX19" s="146" t="str">
        <f>IFERROR(VLOOKUP(BZ19,リスト!$K$3:$O$52,4,FALSE),"")</f>
        <v/>
      </c>
      <c r="BY19" s="146"/>
      <c r="BZ19" s="129"/>
      <c r="CA19" s="129"/>
      <c r="CB19" s="129"/>
      <c r="CC19" s="129"/>
      <c r="CD19" s="129"/>
      <c r="CE19" s="129"/>
      <c r="CG19" s="80"/>
      <c r="CI19" s="147" t="s">
        <v>360</v>
      </c>
      <c r="CJ19" s="147"/>
      <c r="CK19" s="149">
        <f>IFERROR(IF(CT4="ノーマル",3,IF(CT4="ミドル",4,IF(CT4="ボス",5,""))),"")</f>
        <v>4</v>
      </c>
      <c r="CL19" s="149"/>
      <c r="CM19" s="147" t="s">
        <v>19</v>
      </c>
      <c r="CN19" s="147"/>
      <c r="CO19" s="145" t="str">
        <f>CZ7+COUNTIF(CU10:CZ15,"俊足 クイック")&amp;" d"</f>
        <v>1 d</v>
      </c>
      <c r="CP19" s="145"/>
      <c r="CR19" s="8">
        <v>3</v>
      </c>
      <c r="CS19" s="146" t="str">
        <f>IFERROR(VLOOKUP(CU19,リスト!$K$3:$O$52,4,FALSE),"")</f>
        <v/>
      </c>
      <c r="CT19" s="146"/>
      <c r="CU19" s="129"/>
      <c r="CV19" s="129"/>
      <c r="CW19" s="129"/>
      <c r="CX19" s="129"/>
      <c r="CY19" s="129"/>
      <c r="CZ19" s="129"/>
      <c r="DB19" s="80"/>
      <c r="DD19" s="147" t="s">
        <v>360</v>
      </c>
      <c r="DE19" s="147"/>
      <c r="DF19" s="149">
        <f>IFERROR(IF(DO4="ノーマル",3,IF(DO4="ミドル",4,IF(DO4="ボス",5,""))),"")</f>
        <v>5</v>
      </c>
      <c r="DG19" s="149"/>
      <c r="DH19" s="147" t="s">
        <v>19</v>
      </c>
      <c r="DI19" s="147"/>
      <c r="DJ19" s="145" t="str">
        <f>DU7+COUNTIF(DP10:DU15,"俊足 クイック")&amp;" d"</f>
        <v>1 d</v>
      </c>
      <c r="DK19" s="145"/>
      <c r="DM19" s="8">
        <v>3</v>
      </c>
      <c r="DN19" s="146" t="str">
        <f>IFERROR(VLOOKUP(DP19,リスト!$K$3:$O$52,4,FALSE),"")</f>
        <v/>
      </c>
      <c r="DO19" s="146"/>
      <c r="DP19" s="129"/>
      <c r="DQ19" s="129"/>
      <c r="DR19" s="129"/>
      <c r="DS19" s="129"/>
      <c r="DT19" s="129"/>
      <c r="DU19" s="129"/>
      <c r="DW19" s="19"/>
    </row>
    <row r="20" spans="1:127" ht="28.35" customHeight="1" x14ac:dyDescent="0.4">
      <c r="A20" s="80"/>
      <c r="C20" s="148"/>
      <c r="D20" s="148"/>
      <c r="E20" s="149"/>
      <c r="F20" s="149"/>
      <c r="G20" s="148"/>
      <c r="H20" s="148"/>
      <c r="I20" s="145"/>
      <c r="J20" s="145"/>
      <c r="L20" s="128" t="s">
        <v>335</v>
      </c>
      <c r="M20" s="128"/>
      <c r="N20" s="128"/>
      <c r="O20" s="129"/>
      <c r="P20" s="129"/>
      <c r="Q20" s="129"/>
      <c r="R20" s="129"/>
      <c r="S20" s="129"/>
      <c r="T20" s="129"/>
      <c r="V20" s="80"/>
      <c r="X20" s="148"/>
      <c r="Y20" s="148"/>
      <c r="Z20" s="149"/>
      <c r="AA20" s="149"/>
      <c r="AB20" s="148"/>
      <c r="AC20" s="148"/>
      <c r="AD20" s="145"/>
      <c r="AE20" s="145"/>
      <c r="AG20" s="128" t="s">
        <v>335</v>
      </c>
      <c r="AH20" s="128"/>
      <c r="AI20" s="128"/>
      <c r="AJ20" s="129"/>
      <c r="AK20" s="129"/>
      <c r="AL20" s="129"/>
      <c r="AM20" s="129"/>
      <c r="AN20" s="129"/>
      <c r="AO20" s="129"/>
      <c r="AQ20" s="80"/>
      <c r="AS20" s="148"/>
      <c r="AT20" s="148"/>
      <c r="AU20" s="149"/>
      <c r="AV20" s="149"/>
      <c r="AW20" s="148"/>
      <c r="AX20" s="148"/>
      <c r="AY20" s="145"/>
      <c r="AZ20" s="145"/>
      <c r="BB20" s="128" t="s">
        <v>335</v>
      </c>
      <c r="BC20" s="128"/>
      <c r="BD20" s="128"/>
      <c r="BE20" s="129"/>
      <c r="BF20" s="129"/>
      <c r="BG20" s="129"/>
      <c r="BH20" s="129"/>
      <c r="BI20" s="129"/>
      <c r="BJ20" s="129"/>
      <c r="BL20" s="80"/>
      <c r="BN20" s="148"/>
      <c r="BO20" s="148"/>
      <c r="BP20" s="149"/>
      <c r="BQ20" s="149"/>
      <c r="BR20" s="148"/>
      <c r="BS20" s="148"/>
      <c r="BT20" s="145"/>
      <c r="BU20" s="145"/>
      <c r="BW20" s="128" t="s">
        <v>335</v>
      </c>
      <c r="BX20" s="128"/>
      <c r="BY20" s="128"/>
      <c r="BZ20" s="129"/>
      <c r="CA20" s="129"/>
      <c r="CB20" s="129"/>
      <c r="CC20" s="129"/>
      <c r="CD20" s="129"/>
      <c r="CE20" s="129"/>
      <c r="CG20" s="80"/>
      <c r="CI20" s="148"/>
      <c r="CJ20" s="148"/>
      <c r="CK20" s="149"/>
      <c r="CL20" s="149"/>
      <c r="CM20" s="148"/>
      <c r="CN20" s="148"/>
      <c r="CO20" s="145"/>
      <c r="CP20" s="145"/>
      <c r="CR20" s="128" t="s">
        <v>335</v>
      </c>
      <c r="CS20" s="128"/>
      <c r="CT20" s="128"/>
      <c r="CU20" s="129"/>
      <c r="CV20" s="129"/>
      <c r="CW20" s="129"/>
      <c r="CX20" s="129"/>
      <c r="CY20" s="129"/>
      <c r="CZ20" s="129"/>
      <c r="DB20" s="80"/>
      <c r="DD20" s="148"/>
      <c r="DE20" s="148"/>
      <c r="DF20" s="149"/>
      <c r="DG20" s="149"/>
      <c r="DH20" s="148"/>
      <c r="DI20" s="148"/>
      <c r="DJ20" s="145"/>
      <c r="DK20" s="145"/>
      <c r="DM20" s="128" t="s">
        <v>335</v>
      </c>
      <c r="DN20" s="128"/>
      <c r="DO20" s="128"/>
      <c r="DP20" s="129"/>
      <c r="DQ20" s="129"/>
      <c r="DR20" s="129"/>
      <c r="DS20" s="129"/>
      <c r="DT20" s="129"/>
      <c r="DU20" s="129"/>
      <c r="DW20" s="19"/>
    </row>
    <row r="21" spans="1:127" ht="28.35" customHeight="1" x14ac:dyDescent="0.4">
      <c r="A21" s="80"/>
      <c r="L21" s="128" t="s">
        <v>336</v>
      </c>
      <c r="M21" s="128"/>
      <c r="N21" s="128"/>
      <c r="O21" s="129"/>
      <c r="P21" s="129"/>
      <c r="Q21" s="129"/>
      <c r="R21" s="129"/>
      <c r="S21" s="129"/>
      <c r="T21" s="129"/>
      <c r="V21" s="80"/>
      <c r="AG21" s="128" t="s">
        <v>336</v>
      </c>
      <c r="AH21" s="128"/>
      <c r="AI21" s="128"/>
      <c r="AJ21" s="129"/>
      <c r="AK21" s="129"/>
      <c r="AL21" s="129"/>
      <c r="AM21" s="129"/>
      <c r="AN21" s="129"/>
      <c r="AO21" s="129"/>
      <c r="AQ21" s="80"/>
      <c r="BB21" s="128" t="s">
        <v>336</v>
      </c>
      <c r="BC21" s="128"/>
      <c r="BD21" s="128"/>
      <c r="BE21" s="129"/>
      <c r="BF21" s="129"/>
      <c r="BG21" s="129"/>
      <c r="BH21" s="129"/>
      <c r="BI21" s="129"/>
      <c r="BJ21" s="129"/>
      <c r="BL21" s="80"/>
      <c r="BW21" s="128" t="s">
        <v>336</v>
      </c>
      <c r="BX21" s="128"/>
      <c r="BY21" s="128"/>
      <c r="BZ21" s="129"/>
      <c r="CA21" s="129"/>
      <c r="CB21" s="129"/>
      <c r="CC21" s="129"/>
      <c r="CD21" s="129"/>
      <c r="CE21" s="129"/>
      <c r="CG21" s="80"/>
      <c r="CR21" s="128" t="s">
        <v>336</v>
      </c>
      <c r="CS21" s="128"/>
      <c r="CT21" s="128"/>
      <c r="CU21" s="129"/>
      <c r="CV21" s="129"/>
      <c r="CW21" s="129"/>
      <c r="CX21" s="129"/>
      <c r="CY21" s="129"/>
      <c r="CZ21" s="129"/>
      <c r="DB21" s="80"/>
      <c r="DM21" s="128" t="s">
        <v>336</v>
      </c>
      <c r="DN21" s="128"/>
      <c r="DO21" s="128"/>
      <c r="DP21" s="129"/>
      <c r="DQ21" s="129"/>
      <c r="DR21" s="129"/>
      <c r="DS21" s="129"/>
      <c r="DT21" s="129"/>
      <c r="DU21" s="129"/>
      <c r="DW21" s="19"/>
    </row>
    <row r="22" spans="1:127" ht="28.35" customHeight="1" x14ac:dyDescent="0.4">
      <c r="A22" s="80"/>
      <c r="C22" s="130" t="s">
        <v>333</v>
      </c>
      <c r="D22" s="130"/>
      <c r="E22" s="130"/>
      <c r="F22" s="130"/>
      <c r="G22" s="130"/>
      <c r="H22" s="130"/>
      <c r="I22" s="130"/>
      <c r="J22" s="130"/>
      <c r="L22" s="128" t="s">
        <v>334</v>
      </c>
      <c r="M22" s="128"/>
      <c r="N22" s="128"/>
      <c r="O22" s="131" t="str">
        <f>IFERROR(VLOOKUP(N3,リスト!$J:$O,2,FALSE),"")</f>
        <v/>
      </c>
      <c r="P22" s="131"/>
      <c r="Q22" s="131"/>
      <c r="R22" s="131"/>
      <c r="S22" s="131"/>
      <c r="T22" s="131"/>
      <c r="V22" s="80"/>
      <c r="X22" s="130" t="s">
        <v>333</v>
      </c>
      <c r="Y22" s="130"/>
      <c r="Z22" s="130"/>
      <c r="AA22" s="130"/>
      <c r="AB22" s="130"/>
      <c r="AC22" s="130"/>
      <c r="AD22" s="130"/>
      <c r="AE22" s="130"/>
      <c r="AG22" s="128" t="s">
        <v>334</v>
      </c>
      <c r="AH22" s="128"/>
      <c r="AI22" s="128"/>
      <c r="AJ22" s="131" t="str">
        <f>IFERROR(VLOOKUP(AI3,リスト!$J:$O,2,FALSE),"")</f>
        <v/>
      </c>
      <c r="AK22" s="131"/>
      <c r="AL22" s="131"/>
      <c r="AM22" s="131"/>
      <c r="AN22" s="131"/>
      <c r="AO22" s="131"/>
      <c r="AQ22" s="80"/>
      <c r="AS22" s="130" t="s">
        <v>333</v>
      </c>
      <c r="AT22" s="130"/>
      <c r="AU22" s="130"/>
      <c r="AV22" s="130"/>
      <c r="AW22" s="130"/>
      <c r="AX22" s="130"/>
      <c r="AY22" s="130"/>
      <c r="AZ22" s="130"/>
      <c r="BB22" s="128" t="s">
        <v>334</v>
      </c>
      <c r="BC22" s="128"/>
      <c r="BD22" s="128"/>
      <c r="BE22" s="131" t="str">
        <f>IFERROR(VLOOKUP(BD3,リスト!$J:$O,2,FALSE),"")</f>
        <v/>
      </c>
      <c r="BF22" s="131"/>
      <c r="BG22" s="131"/>
      <c r="BH22" s="131"/>
      <c r="BI22" s="131"/>
      <c r="BJ22" s="131"/>
      <c r="BL22" s="80"/>
      <c r="BN22" s="130" t="s">
        <v>333</v>
      </c>
      <c r="BO22" s="130"/>
      <c r="BP22" s="130"/>
      <c r="BQ22" s="130"/>
      <c r="BR22" s="130"/>
      <c r="BS22" s="130"/>
      <c r="BT22" s="130"/>
      <c r="BU22" s="130"/>
      <c r="BW22" s="128" t="s">
        <v>334</v>
      </c>
      <c r="BX22" s="128"/>
      <c r="BY22" s="128"/>
      <c r="BZ22" s="131" t="str">
        <f>IFERROR(VLOOKUP(BY3,リスト!$J:$O,2,FALSE),"")</f>
        <v/>
      </c>
      <c r="CA22" s="131"/>
      <c r="CB22" s="131"/>
      <c r="CC22" s="131"/>
      <c r="CD22" s="131"/>
      <c r="CE22" s="131"/>
      <c r="CG22" s="80"/>
      <c r="CI22" s="130" t="s">
        <v>333</v>
      </c>
      <c r="CJ22" s="130"/>
      <c r="CK22" s="130"/>
      <c r="CL22" s="130"/>
      <c r="CM22" s="130"/>
      <c r="CN22" s="130"/>
      <c r="CO22" s="130"/>
      <c r="CP22" s="130"/>
      <c r="CR22" s="128" t="s">
        <v>334</v>
      </c>
      <c r="CS22" s="128"/>
      <c r="CT22" s="128"/>
      <c r="CU22" s="131" t="str">
        <f>IFERROR(VLOOKUP(CT3,リスト!$J:$O,2,FALSE),"")</f>
        <v/>
      </c>
      <c r="CV22" s="131"/>
      <c r="CW22" s="131"/>
      <c r="CX22" s="131"/>
      <c r="CY22" s="131"/>
      <c r="CZ22" s="131"/>
      <c r="DB22" s="80"/>
      <c r="DD22" s="130" t="s">
        <v>333</v>
      </c>
      <c r="DE22" s="130"/>
      <c r="DF22" s="130"/>
      <c r="DG22" s="130"/>
      <c r="DH22" s="130"/>
      <c r="DI22" s="130"/>
      <c r="DJ22" s="130"/>
      <c r="DK22" s="130"/>
      <c r="DM22" s="128" t="s">
        <v>334</v>
      </c>
      <c r="DN22" s="128"/>
      <c r="DO22" s="128"/>
      <c r="DP22" s="131" t="str">
        <f>IFERROR(VLOOKUP(DO3,リスト!$J:$O,2,FALSE),"")</f>
        <v/>
      </c>
      <c r="DQ22" s="131"/>
      <c r="DR22" s="131"/>
      <c r="DS22" s="131"/>
      <c r="DT22" s="131"/>
      <c r="DU22" s="131"/>
      <c r="DW22" s="19"/>
    </row>
    <row r="23" spans="1:127" ht="28.35" customHeight="1" x14ac:dyDescent="0.4">
      <c r="A23" s="80"/>
      <c r="C23" s="132"/>
      <c r="D23" s="133"/>
      <c r="E23" s="133"/>
      <c r="F23" s="133"/>
      <c r="G23" s="133"/>
      <c r="H23" s="133"/>
      <c r="I23" s="133"/>
      <c r="J23" s="133"/>
      <c r="L23" s="134" t="s">
        <v>40</v>
      </c>
      <c r="M23" s="135"/>
      <c r="N23" s="138"/>
      <c r="O23" s="138"/>
      <c r="P23" s="138"/>
      <c r="Q23" s="138"/>
      <c r="R23" s="138"/>
      <c r="S23" s="139" t="s">
        <v>317</v>
      </c>
      <c r="T23" s="139"/>
      <c r="V23" s="80"/>
      <c r="X23" s="132"/>
      <c r="Y23" s="133"/>
      <c r="Z23" s="133"/>
      <c r="AA23" s="133"/>
      <c r="AB23" s="133"/>
      <c r="AC23" s="133"/>
      <c r="AD23" s="133"/>
      <c r="AE23" s="133"/>
      <c r="AG23" s="134" t="s">
        <v>40</v>
      </c>
      <c r="AH23" s="135"/>
      <c r="AI23" s="138"/>
      <c r="AJ23" s="138"/>
      <c r="AK23" s="138"/>
      <c r="AL23" s="138"/>
      <c r="AM23" s="138"/>
      <c r="AN23" s="139" t="s">
        <v>317</v>
      </c>
      <c r="AO23" s="139"/>
      <c r="AQ23" s="80"/>
      <c r="AS23" s="132"/>
      <c r="AT23" s="133"/>
      <c r="AU23" s="133"/>
      <c r="AV23" s="133"/>
      <c r="AW23" s="133"/>
      <c r="AX23" s="133"/>
      <c r="AY23" s="133"/>
      <c r="AZ23" s="133"/>
      <c r="BB23" s="134" t="s">
        <v>40</v>
      </c>
      <c r="BC23" s="135"/>
      <c r="BD23" s="138"/>
      <c r="BE23" s="138"/>
      <c r="BF23" s="138"/>
      <c r="BG23" s="138"/>
      <c r="BH23" s="138"/>
      <c r="BI23" s="139" t="s">
        <v>317</v>
      </c>
      <c r="BJ23" s="139"/>
      <c r="BL23" s="80"/>
      <c r="BN23" s="132"/>
      <c r="BO23" s="133"/>
      <c r="BP23" s="133"/>
      <c r="BQ23" s="133"/>
      <c r="BR23" s="133"/>
      <c r="BS23" s="133"/>
      <c r="BT23" s="133"/>
      <c r="BU23" s="133"/>
      <c r="BW23" s="134" t="s">
        <v>40</v>
      </c>
      <c r="BX23" s="135"/>
      <c r="BY23" s="138"/>
      <c r="BZ23" s="138"/>
      <c r="CA23" s="138"/>
      <c r="CB23" s="138"/>
      <c r="CC23" s="138"/>
      <c r="CD23" s="139" t="s">
        <v>317</v>
      </c>
      <c r="CE23" s="139"/>
      <c r="CG23" s="80"/>
      <c r="CI23" s="132"/>
      <c r="CJ23" s="133"/>
      <c r="CK23" s="133"/>
      <c r="CL23" s="133"/>
      <c r="CM23" s="133"/>
      <c r="CN23" s="133"/>
      <c r="CO23" s="133"/>
      <c r="CP23" s="133"/>
      <c r="CR23" s="134" t="s">
        <v>40</v>
      </c>
      <c r="CS23" s="135"/>
      <c r="CT23" s="138"/>
      <c r="CU23" s="138"/>
      <c r="CV23" s="138"/>
      <c r="CW23" s="138"/>
      <c r="CX23" s="138"/>
      <c r="CY23" s="139" t="s">
        <v>317</v>
      </c>
      <c r="CZ23" s="139"/>
      <c r="DB23" s="80"/>
      <c r="DD23" s="132" t="s">
        <v>662</v>
      </c>
      <c r="DE23" s="133"/>
      <c r="DF23" s="133"/>
      <c r="DG23" s="133"/>
      <c r="DH23" s="133"/>
      <c r="DI23" s="133"/>
      <c r="DJ23" s="133"/>
      <c r="DK23" s="133"/>
      <c r="DM23" s="134" t="s">
        <v>40</v>
      </c>
      <c r="DN23" s="135"/>
      <c r="DO23" s="138"/>
      <c r="DP23" s="138"/>
      <c r="DQ23" s="138"/>
      <c r="DR23" s="138"/>
      <c r="DS23" s="138"/>
      <c r="DT23" s="139" t="s">
        <v>317</v>
      </c>
      <c r="DU23" s="139"/>
      <c r="DW23" s="19"/>
    </row>
    <row r="24" spans="1:127" ht="28.35" customHeight="1" x14ac:dyDescent="0.4">
      <c r="A24" s="80"/>
      <c r="C24" s="133"/>
      <c r="D24" s="133"/>
      <c r="E24" s="133"/>
      <c r="F24" s="133"/>
      <c r="G24" s="133"/>
      <c r="H24" s="133"/>
      <c r="I24" s="133"/>
      <c r="J24" s="133"/>
      <c r="L24" s="136"/>
      <c r="M24" s="137"/>
      <c r="N24" s="138"/>
      <c r="O24" s="138"/>
      <c r="P24" s="138"/>
      <c r="Q24" s="138"/>
      <c r="R24" s="138"/>
      <c r="S24" s="139" t="s">
        <v>317</v>
      </c>
      <c r="T24" s="139"/>
      <c r="V24" s="80"/>
      <c r="X24" s="133"/>
      <c r="Y24" s="133"/>
      <c r="Z24" s="133"/>
      <c r="AA24" s="133"/>
      <c r="AB24" s="133"/>
      <c r="AC24" s="133"/>
      <c r="AD24" s="133"/>
      <c r="AE24" s="133"/>
      <c r="AG24" s="136"/>
      <c r="AH24" s="137"/>
      <c r="AI24" s="138"/>
      <c r="AJ24" s="138"/>
      <c r="AK24" s="138"/>
      <c r="AL24" s="138"/>
      <c r="AM24" s="138"/>
      <c r="AN24" s="139" t="s">
        <v>317</v>
      </c>
      <c r="AO24" s="139"/>
      <c r="AQ24" s="80"/>
      <c r="AS24" s="133"/>
      <c r="AT24" s="133"/>
      <c r="AU24" s="133"/>
      <c r="AV24" s="133"/>
      <c r="AW24" s="133"/>
      <c r="AX24" s="133"/>
      <c r="AY24" s="133"/>
      <c r="AZ24" s="133"/>
      <c r="BB24" s="136"/>
      <c r="BC24" s="137"/>
      <c r="BD24" s="138"/>
      <c r="BE24" s="138"/>
      <c r="BF24" s="138"/>
      <c r="BG24" s="138"/>
      <c r="BH24" s="138"/>
      <c r="BI24" s="139" t="s">
        <v>317</v>
      </c>
      <c r="BJ24" s="139"/>
      <c r="BL24" s="80"/>
      <c r="BN24" s="133"/>
      <c r="BO24" s="133"/>
      <c r="BP24" s="133"/>
      <c r="BQ24" s="133"/>
      <c r="BR24" s="133"/>
      <c r="BS24" s="133"/>
      <c r="BT24" s="133"/>
      <c r="BU24" s="133"/>
      <c r="BW24" s="136"/>
      <c r="BX24" s="137"/>
      <c r="BY24" s="138"/>
      <c r="BZ24" s="138"/>
      <c r="CA24" s="138"/>
      <c r="CB24" s="138"/>
      <c r="CC24" s="138"/>
      <c r="CD24" s="139" t="s">
        <v>317</v>
      </c>
      <c r="CE24" s="139"/>
      <c r="CG24" s="80"/>
      <c r="CI24" s="133"/>
      <c r="CJ24" s="133"/>
      <c r="CK24" s="133"/>
      <c r="CL24" s="133"/>
      <c r="CM24" s="133"/>
      <c r="CN24" s="133"/>
      <c r="CO24" s="133"/>
      <c r="CP24" s="133"/>
      <c r="CR24" s="136"/>
      <c r="CS24" s="137"/>
      <c r="CT24" s="138"/>
      <c r="CU24" s="138"/>
      <c r="CV24" s="138"/>
      <c r="CW24" s="138"/>
      <c r="CX24" s="138"/>
      <c r="CY24" s="139" t="s">
        <v>317</v>
      </c>
      <c r="CZ24" s="139"/>
      <c r="DB24" s="80"/>
      <c r="DD24" s="133"/>
      <c r="DE24" s="133"/>
      <c r="DF24" s="133"/>
      <c r="DG24" s="133"/>
      <c r="DH24" s="133"/>
      <c r="DI24" s="133"/>
      <c r="DJ24" s="133"/>
      <c r="DK24" s="133"/>
      <c r="DM24" s="136"/>
      <c r="DN24" s="137"/>
      <c r="DO24" s="138"/>
      <c r="DP24" s="138"/>
      <c r="DQ24" s="138"/>
      <c r="DR24" s="138"/>
      <c r="DS24" s="138"/>
      <c r="DT24" s="139" t="s">
        <v>317</v>
      </c>
      <c r="DU24" s="139"/>
      <c r="DW24" s="19"/>
    </row>
    <row r="25" spans="1:127" ht="28.35" customHeight="1" x14ac:dyDescent="0.4">
      <c r="A25" s="80"/>
      <c r="C25" s="133"/>
      <c r="D25" s="133"/>
      <c r="E25" s="133"/>
      <c r="F25" s="133"/>
      <c r="G25" s="133"/>
      <c r="H25" s="133"/>
      <c r="I25" s="133"/>
      <c r="J25" s="133"/>
      <c r="L25" s="136"/>
      <c r="M25" s="137"/>
      <c r="N25" s="138"/>
      <c r="O25" s="138"/>
      <c r="P25" s="138"/>
      <c r="Q25" s="138"/>
      <c r="R25" s="138"/>
      <c r="S25" s="139" t="s">
        <v>317</v>
      </c>
      <c r="T25" s="139"/>
      <c r="V25" s="80"/>
      <c r="X25" s="133"/>
      <c r="Y25" s="133"/>
      <c r="Z25" s="133"/>
      <c r="AA25" s="133"/>
      <c r="AB25" s="133"/>
      <c r="AC25" s="133"/>
      <c r="AD25" s="133"/>
      <c r="AE25" s="133"/>
      <c r="AG25" s="136"/>
      <c r="AH25" s="137"/>
      <c r="AI25" s="138"/>
      <c r="AJ25" s="138"/>
      <c r="AK25" s="138"/>
      <c r="AL25" s="138"/>
      <c r="AM25" s="138"/>
      <c r="AN25" s="139" t="s">
        <v>317</v>
      </c>
      <c r="AO25" s="139"/>
      <c r="AQ25" s="80"/>
      <c r="AS25" s="133"/>
      <c r="AT25" s="133"/>
      <c r="AU25" s="133"/>
      <c r="AV25" s="133"/>
      <c r="AW25" s="133"/>
      <c r="AX25" s="133"/>
      <c r="AY25" s="133"/>
      <c r="AZ25" s="133"/>
      <c r="BB25" s="136"/>
      <c r="BC25" s="137"/>
      <c r="BD25" s="138"/>
      <c r="BE25" s="138"/>
      <c r="BF25" s="138"/>
      <c r="BG25" s="138"/>
      <c r="BH25" s="138"/>
      <c r="BI25" s="139" t="s">
        <v>317</v>
      </c>
      <c r="BJ25" s="139"/>
      <c r="BL25" s="80"/>
      <c r="BN25" s="133"/>
      <c r="BO25" s="133"/>
      <c r="BP25" s="133"/>
      <c r="BQ25" s="133"/>
      <c r="BR25" s="133"/>
      <c r="BS25" s="133"/>
      <c r="BT25" s="133"/>
      <c r="BU25" s="133"/>
      <c r="BW25" s="136"/>
      <c r="BX25" s="137"/>
      <c r="BY25" s="138"/>
      <c r="BZ25" s="138"/>
      <c r="CA25" s="138"/>
      <c r="CB25" s="138"/>
      <c r="CC25" s="138"/>
      <c r="CD25" s="139" t="s">
        <v>317</v>
      </c>
      <c r="CE25" s="139"/>
      <c r="CG25" s="80"/>
      <c r="CI25" s="133"/>
      <c r="CJ25" s="133"/>
      <c r="CK25" s="133"/>
      <c r="CL25" s="133"/>
      <c r="CM25" s="133"/>
      <c r="CN25" s="133"/>
      <c r="CO25" s="133"/>
      <c r="CP25" s="133"/>
      <c r="CR25" s="136"/>
      <c r="CS25" s="137"/>
      <c r="CT25" s="138"/>
      <c r="CU25" s="138"/>
      <c r="CV25" s="138"/>
      <c r="CW25" s="138"/>
      <c r="CX25" s="138"/>
      <c r="CY25" s="139" t="s">
        <v>317</v>
      </c>
      <c r="CZ25" s="139"/>
      <c r="DB25" s="80"/>
      <c r="DD25" s="133"/>
      <c r="DE25" s="133"/>
      <c r="DF25" s="133"/>
      <c r="DG25" s="133"/>
      <c r="DH25" s="133"/>
      <c r="DI25" s="133"/>
      <c r="DJ25" s="133"/>
      <c r="DK25" s="133"/>
      <c r="DM25" s="136"/>
      <c r="DN25" s="137"/>
      <c r="DO25" s="138"/>
      <c r="DP25" s="138"/>
      <c r="DQ25" s="138"/>
      <c r="DR25" s="138"/>
      <c r="DS25" s="138"/>
      <c r="DT25" s="139" t="s">
        <v>317</v>
      </c>
      <c r="DU25" s="139"/>
      <c r="DW25" s="19"/>
    </row>
    <row r="26" spans="1:127" ht="28.35" customHeight="1" x14ac:dyDescent="0.4">
      <c r="A26" s="80"/>
      <c r="C26" s="133"/>
      <c r="D26" s="133"/>
      <c r="E26" s="133"/>
      <c r="F26" s="133"/>
      <c r="G26" s="133"/>
      <c r="H26" s="133"/>
      <c r="I26" s="133"/>
      <c r="J26" s="133"/>
      <c r="L26" s="136"/>
      <c r="M26" s="137"/>
      <c r="N26" s="138"/>
      <c r="O26" s="138"/>
      <c r="P26" s="138"/>
      <c r="Q26" s="138"/>
      <c r="R26" s="138"/>
      <c r="S26" s="139" t="s">
        <v>317</v>
      </c>
      <c r="T26" s="139"/>
      <c r="V26" s="80"/>
      <c r="X26" s="133"/>
      <c r="Y26" s="133"/>
      <c r="Z26" s="133"/>
      <c r="AA26" s="133"/>
      <c r="AB26" s="133"/>
      <c r="AC26" s="133"/>
      <c r="AD26" s="133"/>
      <c r="AE26" s="133"/>
      <c r="AG26" s="136"/>
      <c r="AH26" s="137"/>
      <c r="AI26" s="138"/>
      <c r="AJ26" s="138"/>
      <c r="AK26" s="138"/>
      <c r="AL26" s="138"/>
      <c r="AM26" s="138"/>
      <c r="AN26" s="139" t="s">
        <v>317</v>
      </c>
      <c r="AO26" s="139"/>
      <c r="AQ26" s="80"/>
      <c r="AS26" s="133"/>
      <c r="AT26" s="133"/>
      <c r="AU26" s="133"/>
      <c r="AV26" s="133"/>
      <c r="AW26" s="133"/>
      <c r="AX26" s="133"/>
      <c r="AY26" s="133"/>
      <c r="AZ26" s="133"/>
      <c r="BB26" s="136"/>
      <c r="BC26" s="137"/>
      <c r="BD26" s="138"/>
      <c r="BE26" s="138"/>
      <c r="BF26" s="138"/>
      <c r="BG26" s="138"/>
      <c r="BH26" s="138"/>
      <c r="BI26" s="139" t="s">
        <v>317</v>
      </c>
      <c r="BJ26" s="139"/>
      <c r="BL26" s="80"/>
      <c r="BN26" s="133"/>
      <c r="BO26" s="133"/>
      <c r="BP26" s="133"/>
      <c r="BQ26" s="133"/>
      <c r="BR26" s="133"/>
      <c r="BS26" s="133"/>
      <c r="BT26" s="133"/>
      <c r="BU26" s="133"/>
      <c r="BW26" s="136"/>
      <c r="BX26" s="137"/>
      <c r="BY26" s="138"/>
      <c r="BZ26" s="138"/>
      <c r="CA26" s="138"/>
      <c r="CB26" s="138"/>
      <c r="CC26" s="138"/>
      <c r="CD26" s="139" t="s">
        <v>317</v>
      </c>
      <c r="CE26" s="139"/>
      <c r="CG26" s="80"/>
      <c r="CI26" s="133"/>
      <c r="CJ26" s="133"/>
      <c r="CK26" s="133"/>
      <c r="CL26" s="133"/>
      <c r="CM26" s="133"/>
      <c r="CN26" s="133"/>
      <c r="CO26" s="133"/>
      <c r="CP26" s="133"/>
      <c r="CR26" s="136"/>
      <c r="CS26" s="137"/>
      <c r="CT26" s="138"/>
      <c r="CU26" s="138"/>
      <c r="CV26" s="138"/>
      <c r="CW26" s="138"/>
      <c r="CX26" s="138"/>
      <c r="CY26" s="139" t="s">
        <v>317</v>
      </c>
      <c r="CZ26" s="139"/>
      <c r="DB26" s="80"/>
      <c r="DD26" s="133"/>
      <c r="DE26" s="133"/>
      <c r="DF26" s="133"/>
      <c r="DG26" s="133"/>
      <c r="DH26" s="133"/>
      <c r="DI26" s="133"/>
      <c r="DJ26" s="133"/>
      <c r="DK26" s="133"/>
      <c r="DM26" s="136"/>
      <c r="DN26" s="137"/>
      <c r="DO26" s="138"/>
      <c r="DP26" s="138"/>
      <c r="DQ26" s="138"/>
      <c r="DR26" s="138"/>
      <c r="DS26" s="138"/>
      <c r="DT26" s="139" t="s">
        <v>317</v>
      </c>
      <c r="DU26" s="139"/>
      <c r="DW26" s="19"/>
    </row>
    <row r="27" spans="1:127" ht="28.35" customHeight="1" x14ac:dyDescent="0.4">
      <c r="A27" s="80"/>
      <c r="C27" s="133"/>
      <c r="D27" s="133"/>
      <c r="E27" s="133"/>
      <c r="F27" s="133"/>
      <c r="G27" s="133"/>
      <c r="H27" s="133"/>
      <c r="I27" s="133"/>
      <c r="J27" s="133"/>
      <c r="L27" s="136"/>
      <c r="M27" s="137"/>
      <c r="N27" s="138"/>
      <c r="O27" s="138"/>
      <c r="P27" s="138"/>
      <c r="Q27" s="138"/>
      <c r="R27" s="138"/>
      <c r="S27" s="139" t="s">
        <v>317</v>
      </c>
      <c r="T27" s="139"/>
      <c r="V27" s="80"/>
      <c r="X27" s="133"/>
      <c r="Y27" s="133"/>
      <c r="Z27" s="133"/>
      <c r="AA27" s="133"/>
      <c r="AB27" s="133"/>
      <c r="AC27" s="133"/>
      <c r="AD27" s="133"/>
      <c r="AE27" s="133"/>
      <c r="AG27" s="136"/>
      <c r="AH27" s="137"/>
      <c r="AI27" s="138"/>
      <c r="AJ27" s="138"/>
      <c r="AK27" s="138"/>
      <c r="AL27" s="138"/>
      <c r="AM27" s="138"/>
      <c r="AN27" s="139" t="s">
        <v>317</v>
      </c>
      <c r="AO27" s="139"/>
      <c r="AQ27" s="80"/>
      <c r="AS27" s="133"/>
      <c r="AT27" s="133"/>
      <c r="AU27" s="133"/>
      <c r="AV27" s="133"/>
      <c r="AW27" s="133"/>
      <c r="AX27" s="133"/>
      <c r="AY27" s="133"/>
      <c r="AZ27" s="133"/>
      <c r="BB27" s="136"/>
      <c r="BC27" s="137"/>
      <c r="BD27" s="138"/>
      <c r="BE27" s="138"/>
      <c r="BF27" s="138"/>
      <c r="BG27" s="138"/>
      <c r="BH27" s="138"/>
      <c r="BI27" s="139" t="s">
        <v>317</v>
      </c>
      <c r="BJ27" s="139"/>
      <c r="BL27" s="80"/>
      <c r="BN27" s="133"/>
      <c r="BO27" s="133"/>
      <c r="BP27" s="133"/>
      <c r="BQ27" s="133"/>
      <c r="BR27" s="133"/>
      <c r="BS27" s="133"/>
      <c r="BT27" s="133"/>
      <c r="BU27" s="133"/>
      <c r="BW27" s="136"/>
      <c r="BX27" s="137"/>
      <c r="BY27" s="138"/>
      <c r="BZ27" s="138"/>
      <c r="CA27" s="138"/>
      <c r="CB27" s="138"/>
      <c r="CC27" s="138"/>
      <c r="CD27" s="139" t="s">
        <v>317</v>
      </c>
      <c r="CE27" s="139"/>
      <c r="CG27" s="80"/>
      <c r="CI27" s="133"/>
      <c r="CJ27" s="133"/>
      <c r="CK27" s="133"/>
      <c r="CL27" s="133"/>
      <c r="CM27" s="133"/>
      <c r="CN27" s="133"/>
      <c r="CO27" s="133"/>
      <c r="CP27" s="133"/>
      <c r="CR27" s="136"/>
      <c r="CS27" s="137"/>
      <c r="CT27" s="138"/>
      <c r="CU27" s="138"/>
      <c r="CV27" s="138"/>
      <c r="CW27" s="138"/>
      <c r="CX27" s="138"/>
      <c r="CY27" s="139" t="s">
        <v>317</v>
      </c>
      <c r="CZ27" s="139"/>
      <c r="DB27" s="80"/>
      <c r="DD27" s="133"/>
      <c r="DE27" s="133"/>
      <c r="DF27" s="133"/>
      <c r="DG27" s="133"/>
      <c r="DH27" s="133"/>
      <c r="DI27" s="133"/>
      <c r="DJ27" s="133"/>
      <c r="DK27" s="133"/>
      <c r="DM27" s="136"/>
      <c r="DN27" s="137"/>
      <c r="DO27" s="138"/>
      <c r="DP27" s="138"/>
      <c r="DQ27" s="138"/>
      <c r="DR27" s="138"/>
      <c r="DS27" s="138"/>
      <c r="DT27" s="139" t="s">
        <v>317</v>
      </c>
      <c r="DU27" s="139"/>
      <c r="DW27" s="19"/>
    </row>
    <row r="28" spans="1:127" ht="28.35" customHeight="1" x14ac:dyDescent="0.4">
      <c r="A28" s="19"/>
      <c r="C28" s="23"/>
      <c r="D28" s="23"/>
      <c r="E28" s="23"/>
      <c r="F28" s="23"/>
      <c r="G28" s="23"/>
      <c r="H28" s="23"/>
      <c r="I28" s="23"/>
      <c r="J28" s="23"/>
      <c r="K28" s="23"/>
      <c r="L28" s="24"/>
      <c r="M28" s="24"/>
      <c r="N28" s="24"/>
      <c r="O28" s="24"/>
      <c r="P28" s="24"/>
      <c r="Q28" s="24"/>
      <c r="R28" s="24"/>
      <c r="S28" s="24"/>
      <c r="T28" s="24"/>
      <c r="V28" s="19"/>
      <c r="X28" s="23"/>
      <c r="Y28" s="23"/>
      <c r="Z28" s="23"/>
      <c r="AA28" s="23"/>
      <c r="AB28" s="23"/>
      <c r="AC28" s="23"/>
      <c r="AD28" s="23"/>
      <c r="AE28" s="23"/>
      <c r="AF28" s="23"/>
      <c r="AG28" s="24"/>
      <c r="AH28" s="24"/>
      <c r="AI28" s="24"/>
      <c r="AJ28" s="24"/>
      <c r="AK28" s="24"/>
      <c r="AL28" s="24"/>
      <c r="AM28" s="24"/>
      <c r="AN28" s="24"/>
      <c r="AO28" s="24"/>
      <c r="AQ28" s="19"/>
      <c r="AS28" s="23"/>
      <c r="AT28" s="23"/>
      <c r="AU28" s="23"/>
      <c r="AV28" s="23"/>
      <c r="AW28" s="23"/>
      <c r="AX28" s="23"/>
      <c r="AY28" s="23"/>
      <c r="AZ28" s="23"/>
      <c r="BA28" s="23"/>
      <c r="BB28" s="24"/>
      <c r="BC28" s="24"/>
      <c r="BD28" s="24"/>
      <c r="BE28" s="24"/>
      <c r="BF28" s="24"/>
      <c r="BG28" s="24"/>
      <c r="BH28" s="24"/>
      <c r="BI28" s="24"/>
      <c r="BJ28" s="24"/>
      <c r="BL28" s="19"/>
      <c r="BN28" s="23"/>
      <c r="BO28" s="23"/>
      <c r="BP28" s="23"/>
      <c r="BQ28" s="23"/>
      <c r="BR28" s="23"/>
      <c r="BS28" s="23"/>
      <c r="BT28" s="23"/>
      <c r="BU28" s="23"/>
      <c r="BV28" s="23"/>
      <c r="BW28" s="24"/>
      <c r="BX28" s="24"/>
      <c r="BY28" s="24"/>
      <c r="BZ28" s="24"/>
      <c r="CA28" s="24"/>
      <c r="CB28" s="24"/>
      <c r="CC28" s="24"/>
      <c r="CD28" s="24"/>
      <c r="CE28" s="24"/>
      <c r="CG28" s="19"/>
      <c r="CI28" s="23"/>
      <c r="CJ28" s="23"/>
      <c r="CK28" s="23"/>
      <c r="CL28" s="23"/>
      <c r="CM28" s="23"/>
      <c r="CN28" s="23"/>
      <c r="CO28" s="23"/>
      <c r="CP28" s="23"/>
      <c r="CQ28" s="23"/>
      <c r="CR28" s="24"/>
      <c r="CS28" s="24"/>
      <c r="CT28" s="24"/>
      <c r="CU28" s="24"/>
      <c r="CV28" s="24"/>
      <c r="CW28" s="24"/>
      <c r="CX28" s="24"/>
      <c r="CY28" s="24"/>
      <c r="CZ28" s="24"/>
      <c r="DB28" s="19"/>
      <c r="DD28" s="23"/>
      <c r="DE28" s="23"/>
      <c r="DF28" s="23"/>
      <c r="DG28" s="23"/>
      <c r="DH28" s="23"/>
      <c r="DI28" s="23"/>
      <c r="DJ28" s="23"/>
      <c r="DK28" s="23"/>
      <c r="DL28" s="23"/>
      <c r="DM28" s="24"/>
      <c r="DN28" s="24"/>
      <c r="DO28" s="24"/>
      <c r="DP28" s="24"/>
      <c r="DQ28" s="24"/>
      <c r="DR28" s="24"/>
      <c r="DS28" s="24"/>
      <c r="DT28" s="24"/>
      <c r="DU28" s="24"/>
      <c r="DW28" s="19"/>
    </row>
    <row r="29" spans="1:127" ht="28.35" customHeight="1" x14ac:dyDescent="0.4">
      <c r="A29" s="80"/>
      <c r="B29" s="79" t="s">
        <v>541</v>
      </c>
      <c r="C29" s="79"/>
      <c r="D29" s="79"/>
      <c r="E29" s="79"/>
      <c r="F29" s="79"/>
      <c r="G29" s="79"/>
      <c r="H29" s="79"/>
      <c r="I29" s="79"/>
      <c r="J29" s="79"/>
      <c r="K29" s="79"/>
      <c r="L29" s="79"/>
      <c r="M29" s="79"/>
      <c r="N29" s="79"/>
      <c r="O29" s="79"/>
      <c r="P29" s="79"/>
      <c r="Q29" s="79"/>
      <c r="R29" s="79"/>
      <c r="S29" s="79"/>
      <c r="T29" s="79"/>
      <c r="U29" s="26"/>
      <c r="V29" s="80"/>
      <c r="W29" s="79" t="s">
        <v>541</v>
      </c>
      <c r="X29" s="79"/>
      <c r="Y29" s="79"/>
      <c r="Z29" s="79"/>
      <c r="AA29" s="79"/>
      <c r="AB29" s="79"/>
      <c r="AC29" s="79"/>
      <c r="AD29" s="79"/>
      <c r="AE29" s="79"/>
      <c r="AF29" s="79"/>
      <c r="AG29" s="79"/>
      <c r="AH29" s="79"/>
      <c r="AI29" s="79"/>
      <c r="AJ29" s="79"/>
      <c r="AK29" s="79"/>
      <c r="AL29" s="79"/>
      <c r="AM29" s="79"/>
      <c r="AN29" s="79"/>
      <c r="AO29" s="79"/>
      <c r="AP29" s="28"/>
      <c r="AQ29" s="80"/>
      <c r="AR29" s="79" t="s">
        <v>541</v>
      </c>
      <c r="AS29" s="79"/>
      <c r="AT29" s="79"/>
      <c r="AU29" s="79"/>
      <c r="AV29" s="79"/>
      <c r="AW29" s="79"/>
      <c r="AX29" s="79"/>
      <c r="AY29" s="79"/>
      <c r="AZ29" s="79"/>
      <c r="BA29" s="79"/>
      <c r="BB29" s="79"/>
      <c r="BC29" s="79"/>
      <c r="BD29" s="79"/>
      <c r="BE29" s="79"/>
      <c r="BF29" s="79"/>
      <c r="BG29" s="79"/>
      <c r="BH29" s="79"/>
      <c r="BI29" s="79"/>
      <c r="BJ29" s="79"/>
      <c r="BK29" s="28"/>
      <c r="BL29" s="80"/>
      <c r="BM29" s="79" t="s">
        <v>541</v>
      </c>
      <c r="BN29" s="79"/>
      <c r="BO29" s="79"/>
      <c r="BP29" s="79"/>
      <c r="BQ29" s="79"/>
      <c r="BR29" s="79"/>
      <c r="BS29" s="79"/>
      <c r="BT29" s="79"/>
      <c r="BU29" s="79"/>
      <c r="BV29" s="79"/>
      <c r="BW29" s="79"/>
      <c r="BX29" s="79"/>
      <c r="BY29" s="79"/>
      <c r="BZ29" s="79"/>
      <c r="CA29" s="79"/>
      <c r="CB29" s="79"/>
      <c r="CC29" s="79"/>
      <c r="CD29" s="79"/>
      <c r="CE29" s="79"/>
      <c r="CF29" s="28"/>
      <c r="CG29" s="80"/>
      <c r="CH29" s="79" t="s">
        <v>541</v>
      </c>
      <c r="CI29" s="79"/>
      <c r="CJ29" s="79"/>
      <c r="CK29" s="79"/>
      <c r="CL29" s="79"/>
      <c r="CM29" s="79"/>
      <c r="CN29" s="79"/>
      <c r="CO29" s="79"/>
      <c r="CP29" s="79"/>
      <c r="CQ29" s="79"/>
      <c r="CR29" s="79"/>
      <c r="CS29" s="79"/>
      <c r="CT29" s="79"/>
      <c r="CU29" s="79"/>
      <c r="CV29" s="79"/>
      <c r="CW29" s="79"/>
      <c r="CX29" s="79"/>
      <c r="CY29" s="79"/>
      <c r="CZ29" s="79"/>
      <c r="DA29" s="28"/>
      <c r="DB29" s="80"/>
      <c r="DC29" s="79" t="s">
        <v>541</v>
      </c>
      <c r="DD29" s="79"/>
      <c r="DE29" s="79"/>
      <c r="DF29" s="79"/>
      <c r="DG29" s="79"/>
      <c r="DH29" s="79"/>
      <c r="DI29" s="79"/>
      <c r="DJ29" s="79"/>
      <c r="DK29" s="79"/>
      <c r="DL29" s="79"/>
      <c r="DM29" s="79"/>
      <c r="DN29" s="79"/>
      <c r="DO29" s="79"/>
      <c r="DP29" s="79"/>
      <c r="DQ29" s="79"/>
      <c r="DR29" s="79"/>
      <c r="DS29" s="79"/>
      <c r="DT29" s="79"/>
      <c r="DU29" s="79"/>
      <c r="DV29" s="28"/>
      <c r="DW29" s="27"/>
    </row>
    <row r="30" spans="1:127" ht="28.35" hidden="1" customHeight="1" outlineLevel="1" x14ac:dyDescent="0.4">
      <c r="A30" s="80"/>
      <c r="B30" s="78" t="s">
        <v>542</v>
      </c>
      <c r="C30" s="78"/>
      <c r="D30" s="78"/>
      <c r="E30" s="78"/>
      <c r="F30" s="78"/>
      <c r="G30" s="78"/>
      <c r="H30" s="78"/>
      <c r="I30" s="78"/>
      <c r="J30" s="78"/>
      <c r="K30" s="78"/>
      <c r="L30" s="78"/>
      <c r="M30" s="78"/>
      <c r="N30" s="78"/>
      <c r="O30" s="78"/>
      <c r="P30" s="78"/>
      <c r="Q30" s="78"/>
      <c r="R30" s="78"/>
      <c r="S30" s="78"/>
      <c r="T30" s="78"/>
      <c r="V30" s="80"/>
      <c r="W30" s="78" t="s">
        <v>542</v>
      </c>
      <c r="X30" s="78"/>
      <c r="Y30" s="78"/>
      <c r="Z30" s="78"/>
      <c r="AA30" s="78"/>
      <c r="AB30" s="78"/>
      <c r="AC30" s="78"/>
      <c r="AD30" s="78"/>
      <c r="AE30" s="78"/>
      <c r="AF30" s="78"/>
      <c r="AG30" s="78"/>
      <c r="AH30" s="78"/>
      <c r="AI30" s="78"/>
      <c r="AJ30" s="78"/>
      <c r="AK30" s="78"/>
      <c r="AL30" s="78"/>
      <c r="AM30" s="78"/>
      <c r="AN30" s="78"/>
      <c r="AO30" s="78"/>
      <c r="AQ30" s="80"/>
      <c r="AR30" s="78" t="s">
        <v>542</v>
      </c>
      <c r="AS30" s="78"/>
      <c r="AT30" s="78"/>
      <c r="AU30" s="78"/>
      <c r="AV30" s="78"/>
      <c r="AW30" s="78"/>
      <c r="AX30" s="78"/>
      <c r="AY30" s="78"/>
      <c r="AZ30" s="78"/>
      <c r="BA30" s="78"/>
      <c r="BB30" s="78"/>
      <c r="BC30" s="78"/>
      <c r="BD30" s="78"/>
      <c r="BE30" s="78"/>
      <c r="BF30" s="78"/>
      <c r="BG30" s="78"/>
      <c r="BH30" s="78"/>
      <c r="BI30" s="78"/>
      <c r="BJ30" s="78"/>
      <c r="BL30" s="80"/>
      <c r="BM30" s="78" t="s">
        <v>542</v>
      </c>
      <c r="BN30" s="78"/>
      <c r="BO30" s="78"/>
      <c r="BP30" s="78"/>
      <c r="BQ30" s="78"/>
      <c r="BR30" s="78"/>
      <c r="BS30" s="78"/>
      <c r="BT30" s="78"/>
      <c r="BU30" s="78"/>
      <c r="BV30" s="78"/>
      <c r="BW30" s="78"/>
      <c r="BX30" s="78"/>
      <c r="BY30" s="78"/>
      <c r="BZ30" s="78"/>
      <c r="CA30" s="78"/>
      <c r="CB30" s="78"/>
      <c r="CC30" s="78"/>
      <c r="CD30" s="78"/>
      <c r="CE30" s="78"/>
      <c r="CG30" s="80"/>
      <c r="CH30" s="78" t="s">
        <v>542</v>
      </c>
      <c r="CI30" s="78"/>
      <c r="CJ30" s="78"/>
      <c r="CK30" s="78"/>
      <c r="CL30" s="78"/>
      <c r="CM30" s="78"/>
      <c r="CN30" s="78"/>
      <c r="CO30" s="78"/>
      <c r="CP30" s="78"/>
      <c r="CQ30" s="78"/>
      <c r="CR30" s="78"/>
      <c r="CS30" s="78"/>
      <c r="CT30" s="78"/>
      <c r="CU30" s="78"/>
      <c r="CV30" s="78"/>
      <c r="CW30" s="78"/>
      <c r="CX30" s="78"/>
      <c r="CY30" s="78"/>
      <c r="CZ30" s="78"/>
      <c r="DB30" s="80"/>
      <c r="DC30" s="78" t="s">
        <v>542</v>
      </c>
      <c r="DD30" s="78"/>
      <c r="DE30" s="78"/>
      <c r="DF30" s="78"/>
      <c r="DG30" s="78"/>
      <c r="DH30" s="78"/>
      <c r="DI30" s="78"/>
      <c r="DJ30" s="78"/>
      <c r="DK30" s="78"/>
      <c r="DL30" s="78"/>
      <c r="DM30" s="78"/>
      <c r="DN30" s="78"/>
      <c r="DO30" s="78"/>
      <c r="DP30" s="78"/>
      <c r="DQ30" s="78"/>
      <c r="DR30" s="78"/>
      <c r="DS30" s="78"/>
      <c r="DT30" s="78"/>
      <c r="DU30" s="78"/>
      <c r="DW30" s="27"/>
    </row>
    <row r="31" spans="1:127" ht="28.35" hidden="1" customHeight="1" outlineLevel="1" x14ac:dyDescent="0.4">
      <c r="A31" s="80"/>
      <c r="B31" s="77" t="s">
        <v>543</v>
      </c>
      <c r="C31" s="77"/>
      <c r="D31" s="77"/>
      <c r="E31" s="77"/>
      <c r="F31" s="77"/>
      <c r="G31" s="77"/>
      <c r="H31" s="77"/>
      <c r="I31" s="77"/>
      <c r="J31" s="77"/>
      <c r="K31" s="77"/>
      <c r="L31" s="77"/>
      <c r="M31" s="77"/>
      <c r="N31" s="77"/>
      <c r="O31" s="77"/>
      <c r="P31" s="77"/>
      <c r="Q31" s="77"/>
      <c r="R31" s="77"/>
      <c r="S31" s="77"/>
      <c r="T31" s="77"/>
      <c r="V31" s="80"/>
      <c r="W31" s="77" t="s">
        <v>543</v>
      </c>
      <c r="X31" s="77"/>
      <c r="Y31" s="77"/>
      <c r="Z31" s="77"/>
      <c r="AA31" s="77"/>
      <c r="AB31" s="77"/>
      <c r="AC31" s="77"/>
      <c r="AD31" s="77"/>
      <c r="AE31" s="77"/>
      <c r="AF31" s="77"/>
      <c r="AG31" s="77"/>
      <c r="AH31" s="77"/>
      <c r="AI31" s="77"/>
      <c r="AJ31" s="77"/>
      <c r="AK31" s="77"/>
      <c r="AL31" s="77"/>
      <c r="AM31" s="77"/>
      <c r="AN31" s="77"/>
      <c r="AO31" s="77"/>
      <c r="AQ31" s="80"/>
      <c r="AR31" s="77" t="s">
        <v>543</v>
      </c>
      <c r="AS31" s="77"/>
      <c r="AT31" s="77"/>
      <c r="AU31" s="77"/>
      <c r="AV31" s="77"/>
      <c r="AW31" s="77"/>
      <c r="AX31" s="77"/>
      <c r="AY31" s="77"/>
      <c r="AZ31" s="77"/>
      <c r="BA31" s="77"/>
      <c r="BB31" s="77"/>
      <c r="BC31" s="77"/>
      <c r="BD31" s="77"/>
      <c r="BE31" s="77"/>
      <c r="BF31" s="77"/>
      <c r="BG31" s="77"/>
      <c r="BH31" s="77"/>
      <c r="BI31" s="77"/>
      <c r="BJ31" s="77"/>
      <c r="BL31" s="80"/>
      <c r="BM31" s="77" t="s">
        <v>543</v>
      </c>
      <c r="BN31" s="77"/>
      <c r="BO31" s="77"/>
      <c r="BP31" s="77"/>
      <c r="BQ31" s="77"/>
      <c r="BR31" s="77"/>
      <c r="BS31" s="77"/>
      <c r="BT31" s="77"/>
      <c r="BU31" s="77"/>
      <c r="BV31" s="77"/>
      <c r="BW31" s="77"/>
      <c r="BX31" s="77"/>
      <c r="BY31" s="77"/>
      <c r="BZ31" s="77"/>
      <c r="CA31" s="77"/>
      <c r="CB31" s="77"/>
      <c r="CC31" s="77"/>
      <c r="CD31" s="77"/>
      <c r="CE31" s="77"/>
      <c r="CG31" s="80"/>
      <c r="CH31" s="77" t="s">
        <v>543</v>
      </c>
      <c r="CI31" s="77"/>
      <c r="CJ31" s="77"/>
      <c r="CK31" s="77"/>
      <c r="CL31" s="77"/>
      <c r="CM31" s="77"/>
      <c r="CN31" s="77"/>
      <c r="CO31" s="77"/>
      <c r="CP31" s="77"/>
      <c r="CQ31" s="77"/>
      <c r="CR31" s="77"/>
      <c r="CS31" s="77"/>
      <c r="CT31" s="77"/>
      <c r="CU31" s="77"/>
      <c r="CV31" s="77"/>
      <c r="CW31" s="77"/>
      <c r="CX31" s="77"/>
      <c r="CY31" s="77"/>
      <c r="CZ31" s="77"/>
      <c r="DB31" s="80"/>
      <c r="DC31" s="77" t="s">
        <v>543</v>
      </c>
      <c r="DD31" s="77"/>
      <c r="DE31" s="77"/>
      <c r="DF31" s="77"/>
      <c r="DG31" s="77"/>
      <c r="DH31" s="77"/>
      <c r="DI31" s="77"/>
      <c r="DJ31" s="77"/>
      <c r="DK31" s="77"/>
      <c r="DL31" s="77"/>
      <c r="DM31" s="77"/>
      <c r="DN31" s="77"/>
      <c r="DO31" s="77"/>
      <c r="DP31" s="77"/>
      <c r="DQ31" s="77"/>
      <c r="DR31" s="77"/>
      <c r="DS31" s="77"/>
      <c r="DT31" s="77"/>
      <c r="DU31" s="77"/>
      <c r="DW31" s="27"/>
    </row>
    <row r="32" spans="1:127" ht="28.35" hidden="1" customHeight="1" outlineLevel="1" x14ac:dyDescent="0.4">
      <c r="A32" s="80"/>
      <c r="C32" s="75" t="s">
        <v>544</v>
      </c>
      <c r="D32" s="75"/>
      <c r="E32" s="75"/>
      <c r="F32" s="75"/>
      <c r="G32" s="75"/>
      <c r="H32" s="75"/>
      <c r="I32" s="75"/>
      <c r="J32" s="75"/>
      <c r="K32" s="75"/>
      <c r="L32" s="75"/>
      <c r="M32" s="75"/>
      <c r="N32" s="75"/>
      <c r="O32" s="76"/>
      <c r="P32" s="76"/>
      <c r="Q32" s="76"/>
      <c r="R32" s="76"/>
      <c r="S32" s="76"/>
      <c r="T32" s="76"/>
      <c r="V32" s="80"/>
      <c r="X32" s="75" t="s">
        <v>544</v>
      </c>
      <c r="Y32" s="75"/>
      <c r="Z32" s="75"/>
      <c r="AA32" s="75"/>
      <c r="AB32" s="75"/>
      <c r="AC32" s="75"/>
      <c r="AD32" s="75"/>
      <c r="AE32" s="75"/>
      <c r="AF32" s="75"/>
      <c r="AG32" s="75"/>
      <c r="AH32" s="75"/>
      <c r="AI32" s="75"/>
      <c r="AJ32" s="76"/>
      <c r="AK32" s="76"/>
      <c r="AL32" s="76"/>
      <c r="AM32" s="76"/>
      <c r="AN32" s="76"/>
      <c r="AO32" s="76"/>
      <c r="AQ32" s="80"/>
      <c r="AS32" s="75" t="s">
        <v>544</v>
      </c>
      <c r="AT32" s="75"/>
      <c r="AU32" s="75"/>
      <c r="AV32" s="75"/>
      <c r="AW32" s="75"/>
      <c r="AX32" s="75"/>
      <c r="AY32" s="75"/>
      <c r="AZ32" s="75"/>
      <c r="BA32" s="75"/>
      <c r="BB32" s="75"/>
      <c r="BC32" s="75"/>
      <c r="BD32" s="75"/>
      <c r="BE32" s="76"/>
      <c r="BF32" s="76"/>
      <c r="BG32" s="76"/>
      <c r="BH32" s="76"/>
      <c r="BI32" s="76"/>
      <c r="BJ32" s="76"/>
      <c r="BL32" s="80"/>
      <c r="BN32" s="75" t="s">
        <v>544</v>
      </c>
      <c r="BO32" s="75"/>
      <c r="BP32" s="75"/>
      <c r="BQ32" s="75"/>
      <c r="BR32" s="75"/>
      <c r="BS32" s="75"/>
      <c r="BT32" s="75"/>
      <c r="BU32" s="75"/>
      <c r="BV32" s="75"/>
      <c r="BW32" s="75"/>
      <c r="BX32" s="75"/>
      <c r="BY32" s="75"/>
      <c r="BZ32" s="76"/>
      <c r="CA32" s="76"/>
      <c r="CB32" s="76"/>
      <c r="CC32" s="76"/>
      <c r="CD32" s="76"/>
      <c r="CE32" s="76"/>
      <c r="CG32" s="80"/>
      <c r="CI32" s="75" t="s">
        <v>544</v>
      </c>
      <c r="CJ32" s="75"/>
      <c r="CK32" s="75"/>
      <c r="CL32" s="75"/>
      <c r="CM32" s="75"/>
      <c r="CN32" s="75"/>
      <c r="CO32" s="75"/>
      <c r="CP32" s="75"/>
      <c r="CQ32" s="75"/>
      <c r="CR32" s="75"/>
      <c r="CS32" s="75"/>
      <c r="CT32" s="75"/>
      <c r="CU32" s="76"/>
      <c r="CV32" s="76"/>
      <c r="CW32" s="76"/>
      <c r="CX32" s="76"/>
      <c r="CY32" s="76"/>
      <c r="CZ32" s="76"/>
      <c r="DB32" s="80"/>
      <c r="DD32" s="75" t="s">
        <v>544</v>
      </c>
      <c r="DE32" s="75"/>
      <c r="DF32" s="75"/>
      <c r="DG32" s="75"/>
      <c r="DH32" s="75"/>
      <c r="DI32" s="75"/>
      <c r="DJ32" s="75"/>
      <c r="DK32" s="75"/>
      <c r="DL32" s="75"/>
      <c r="DM32" s="75"/>
      <c r="DN32" s="75"/>
      <c r="DO32" s="75"/>
      <c r="DP32" s="76"/>
      <c r="DQ32" s="76"/>
      <c r="DR32" s="76"/>
      <c r="DS32" s="76"/>
      <c r="DT32" s="76"/>
      <c r="DU32" s="76"/>
      <c r="DW32" s="27"/>
    </row>
    <row r="33" spans="1:127" ht="28.35" hidden="1" customHeight="1" outlineLevel="1" x14ac:dyDescent="0.4">
      <c r="A33" s="80"/>
      <c r="C33" s="93"/>
      <c r="D33" s="93"/>
      <c r="E33" s="93"/>
      <c r="F33" s="93"/>
      <c r="G33" s="93"/>
      <c r="H33" s="93"/>
      <c r="I33" s="93"/>
      <c r="J33" s="93"/>
      <c r="K33" s="93"/>
      <c r="L33" s="93"/>
      <c r="M33" s="93"/>
      <c r="N33" s="93"/>
      <c r="O33" s="91"/>
      <c r="P33" s="92"/>
      <c r="Q33" s="88"/>
      <c r="R33" s="90"/>
      <c r="S33" s="88"/>
      <c r="T33" s="89"/>
      <c r="V33" s="80"/>
      <c r="X33" s="93"/>
      <c r="Y33" s="93"/>
      <c r="Z33" s="93"/>
      <c r="AA33" s="93"/>
      <c r="AB33" s="93"/>
      <c r="AC33" s="93"/>
      <c r="AD33" s="93"/>
      <c r="AE33" s="93"/>
      <c r="AF33" s="93"/>
      <c r="AG33" s="93"/>
      <c r="AH33" s="93"/>
      <c r="AI33" s="93"/>
      <c r="AJ33" s="91"/>
      <c r="AK33" s="92"/>
      <c r="AL33" s="88"/>
      <c r="AM33" s="90"/>
      <c r="AN33" s="88"/>
      <c r="AO33" s="89"/>
      <c r="AQ33" s="80"/>
      <c r="AS33" s="93"/>
      <c r="AT33" s="93"/>
      <c r="AU33" s="93"/>
      <c r="AV33" s="93"/>
      <c r="AW33" s="93"/>
      <c r="AX33" s="93"/>
      <c r="AY33" s="93"/>
      <c r="AZ33" s="93"/>
      <c r="BA33" s="93"/>
      <c r="BB33" s="93"/>
      <c r="BC33" s="93"/>
      <c r="BD33" s="93"/>
      <c r="BE33" s="91"/>
      <c r="BF33" s="92"/>
      <c r="BG33" s="88"/>
      <c r="BH33" s="90"/>
      <c r="BI33" s="88"/>
      <c r="BJ33" s="89"/>
      <c r="BL33" s="80"/>
      <c r="BN33" s="93"/>
      <c r="BO33" s="93"/>
      <c r="BP33" s="93"/>
      <c r="BQ33" s="93"/>
      <c r="BR33" s="93"/>
      <c r="BS33" s="93"/>
      <c r="BT33" s="93"/>
      <c r="BU33" s="93"/>
      <c r="BV33" s="93"/>
      <c r="BW33" s="93"/>
      <c r="BX33" s="93"/>
      <c r="BY33" s="93"/>
      <c r="BZ33" s="91"/>
      <c r="CA33" s="92"/>
      <c r="CB33" s="88"/>
      <c r="CC33" s="90"/>
      <c r="CD33" s="88"/>
      <c r="CE33" s="89"/>
      <c r="CG33" s="80"/>
      <c r="CI33" s="93"/>
      <c r="CJ33" s="93"/>
      <c r="CK33" s="93"/>
      <c r="CL33" s="93"/>
      <c r="CM33" s="93"/>
      <c r="CN33" s="93"/>
      <c r="CO33" s="93"/>
      <c r="CP33" s="93"/>
      <c r="CQ33" s="93"/>
      <c r="CR33" s="93"/>
      <c r="CS33" s="93"/>
      <c r="CT33" s="93"/>
      <c r="CU33" s="91"/>
      <c r="CV33" s="92"/>
      <c r="CW33" s="88"/>
      <c r="CX33" s="90"/>
      <c r="CY33" s="88"/>
      <c r="CZ33" s="89"/>
      <c r="DB33" s="80"/>
      <c r="DD33" s="93"/>
      <c r="DE33" s="93"/>
      <c r="DF33" s="93"/>
      <c r="DG33" s="93"/>
      <c r="DH33" s="93"/>
      <c r="DI33" s="93"/>
      <c r="DJ33" s="93"/>
      <c r="DK33" s="93"/>
      <c r="DL33" s="93"/>
      <c r="DM33" s="93"/>
      <c r="DN33" s="93"/>
      <c r="DO33" s="93"/>
      <c r="DP33" s="91"/>
      <c r="DQ33" s="92"/>
      <c r="DR33" s="88"/>
      <c r="DS33" s="90"/>
      <c r="DT33" s="88"/>
      <c r="DU33" s="89"/>
      <c r="DW33" s="27"/>
    </row>
    <row r="34" spans="1:127" ht="28.35" hidden="1" customHeight="1" outlineLevel="1" x14ac:dyDescent="0.4">
      <c r="A34" s="80"/>
      <c r="C34" s="87" t="str">
        <f>IFERROR(VLOOKUP(C33,リスト!$C$3:$E$72,3,FALSE),"")</f>
        <v/>
      </c>
      <c r="D34" s="87"/>
      <c r="E34" s="87" t="str">
        <f>IFERROR(VLOOKUP(E33,リスト!$C$3:$E$72,3,FALSE),"")</f>
        <v/>
      </c>
      <c r="F34" s="87"/>
      <c r="G34" s="87" t="str">
        <f>IFERROR(VLOOKUP(G33,リスト!$C$3:$E$72,3,FALSE),"")</f>
        <v/>
      </c>
      <c r="H34" s="87"/>
      <c r="I34" s="87" t="str">
        <f>IFERROR(VLOOKUP(I33,リスト!$C$3:$E$72,3,FALSE),"")</f>
        <v/>
      </c>
      <c r="J34" s="87"/>
      <c r="K34" s="87" t="str">
        <f>IFERROR(VLOOKUP(K33,リスト!$C$3:$E$72,3,FALSE),"")</f>
        <v/>
      </c>
      <c r="L34" s="87"/>
      <c r="M34" s="87" t="str">
        <f>IFERROR(VLOOKUP(M33,リスト!$C$3:$E$72,3,FALSE),"")</f>
        <v/>
      </c>
      <c r="N34" s="87"/>
      <c r="O34" s="86" t="str">
        <f>IFERROR(VLOOKUP(O33,リスト!$L$3:$N$52,3,FALSE),"")</f>
        <v/>
      </c>
      <c r="P34" s="86"/>
      <c r="Q34" s="86" t="str">
        <f>IFERROR(VLOOKUP(Q33,リスト!$L$3:$N$52,3,FALSE),"")</f>
        <v/>
      </c>
      <c r="R34" s="86"/>
      <c r="S34" s="86" t="str">
        <f>IFERROR(VLOOKUP(S33,リスト!$L$3:$N$52,3,FALSE),"")</f>
        <v/>
      </c>
      <c r="T34" s="86"/>
      <c r="V34" s="80"/>
      <c r="X34" s="87" t="str">
        <f>IFERROR(VLOOKUP(X33,リスト!$C$3:$E$72,3,FALSE),"")</f>
        <v/>
      </c>
      <c r="Y34" s="87"/>
      <c r="Z34" s="87" t="str">
        <f>IFERROR(VLOOKUP(Z33,リスト!$C$3:$E$72,3,FALSE),"")</f>
        <v/>
      </c>
      <c r="AA34" s="87"/>
      <c r="AB34" s="87" t="str">
        <f>IFERROR(VLOOKUP(AB33,リスト!$C$3:$E$72,3,FALSE),"")</f>
        <v/>
      </c>
      <c r="AC34" s="87"/>
      <c r="AD34" s="87" t="str">
        <f>IFERROR(VLOOKUP(AD33,リスト!$C$3:$E$72,3,FALSE),"")</f>
        <v/>
      </c>
      <c r="AE34" s="87"/>
      <c r="AF34" s="87" t="str">
        <f>IFERROR(VLOOKUP(AF33,リスト!$C$3:$E$72,3,FALSE),"")</f>
        <v/>
      </c>
      <c r="AG34" s="87"/>
      <c r="AH34" s="87" t="str">
        <f>IFERROR(VLOOKUP(AH33,リスト!$C$3:$E$72,3,FALSE),"")</f>
        <v/>
      </c>
      <c r="AI34" s="87"/>
      <c r="AJ34" s="86" t="str">
        <f>IFERROR(VLOOKUP(AJ33,リスト!$L$3:$N$52,3,FALSE),"")</f>
        <v/>
      </c>
      <c r="AK34" s="86"/>
      <c r="AL34" s="86" t="str">
        <f>IFERROR(VLOOKUP(AL33,リスト!$L$3:$N$52,3,FALSE),"")</f>
        <v/>
      </c>
      <c r="AM34" s="86"/>
      <c r="AN34" s="86" t="str">
        <f>IFERROR(VLOOKUP(AN33,リスト!$L$3:$N$52,3,FALSE),"")</f>
        <v/>
      </c>
      <c r="AO34" s="86"/>
      <c r="AQ34" s="80"/>
      <c r="AS34" s="87" t="str">
        <f>IFERROR(VLOOKUP(AS33,リスト!$C$3:$E$72,3,FALSE),"")</f>
        <v/>
      </c>
      <c r="AT34" s="87"/>
      <c r="AU34" s="87" t="str">
        <f>IFERROR(VLOOKUP(AU33,リスト!$C$3:$E$72,3,FALSE),"")</f>
        <v/>
      </c>
      <c r="AV34" s="87"/>
      <c r="AW34" s="87" t="str">
        <f>IFERROR(VLOOKUP(AW33,リスト!$C$3:$E$72,3,FALSE),"")</f>
        <v/>
      </c>
      <c r="AX34" s="87"/>
      <c r="AY34" s="87" t="str">
        <f>IFERROR(VLOOKUP(AY33,リスト!$C$3:$E$72,3,FALSE),"")</f>
        <v/>
      </c>
      <c r="AZ34" s="87"/>
      <c r="BA34" s="87" t="str">
        <f>IFERROR(VLOOKUP(BA33,リスト!$C$3:$E$72,3,FALSE),"")</f>
        <v/>
      </c>
      <c r="BB34" s="87"/>
      <c r="BC34" s="87" t="str">
        <f>IFERROR(VLOOKUP(BC33,リスト!$C$3:$E$72,3,FALSE),"")</f>
        <v/>
      </c>
      <c r="BD34" s="87"/>
      <c r="BE34" s="86" t="str">
        <f>IFERROR(VLOOKUP(BE33,リスト!$L$3:$N$52,3,FALSE),"")</f>
        <v/>
      </c>
      <c r="BF34" s="86"/>
      <c r="BG34" s="86" t="str">
        <f>IFERROR(VLOOKUP(BG33,リスト!$L$3:$N$52,3,FALSE),"")</f>
        <v/>
      </c>
      <c r="BH34" s="86"/>
      <c r="BI34" s="86" t="str">
        <f>IFERROR(VLOOKUP(BI33,リスト!$L$3:$N$52,3,FALSE),"")</f>
        <v/>
      </c>
      <c r="BJ34" s="86"/>
      <c r="BL34" s="80"/>
      <c r="BN34" s="87" t="str">
        <f>IFERROR(VLOOKUP(BN33,リスト!$C$3:$E$72,3,FALSE),"")</f>
        <v/>
      </c>
      <c r="BO34" s="87"/>
      <c r="BP34" s="87" t="str">
        <f>IFERROR(VLOOKUP(BP33,リスト!$C$3:$E$72,3,FALSE),"")</f>
        <v/>
      </c>
      <c r="BQ34" s="87"/>
      <c r="BR34" s="87" t="str">
        <f>IFERROR(VLOOKUP(BR33,リスト!$C$3:$E$72,3,FALSE),"")</f>
        <v/>
      </c>
      <c r="BS34" s="87"/>
      <c r="BT34" s="87" t="str">
        <f>IFERROR(VLOOKUP(BT33,リスト!$C$3:$E$72,3,FALSE),"")</f>
        <v/>
      </c>
      <c r="BU34" s="87"/>
      <c r="BV34" s="87" t="str">
        <f>IFERROR(VLOOKUP(BV33,リスト!$C$3:$E$72,3,FALSE),"")</f>
        <v/>
      </c>
      <c r="BW34" s="87"/>
      <c r="BX34" s="87" t="str">
        <f>IFERROR(VLOOKUP(BX33,リスト!$C$3:$E$72,3,FALSE),"")</f>
        <v/>
      </c>
      <c r="BY34" s="87"/>
      <c r="BZ34" s="86" t="str">
        <f>IFERROR(VLOOKUP(BZ33,リスト!$L$3:$N$52,3,FALSE),"")</f>
        <v/>
      </c>
      <c r="CA34" s="86"/>
      <c r="CB34" s="86" t="str">
        <f>IFERROR(VLOOKUP(CB33,リスト!$L$3:$N$52,3,FALSE),"")</f>
        <v/>
      </c>
      <c r="CC34" s="86"/>
      <c r="CD34" s="86" t="str">
        <f>IFERROR(VLOOKUP(CD33,リスト!$L$3:$N$52,3,FALSE),"")</f>
        <v/>
      </c>
      <c r="CE34" s="86"/>
      <c r="CG34" s="80"/>
      <c r="CI34" s="87" t="str">
        <f>IFERROR(VLOOKUP(CI33,リスト!$C$3:$E$72,3,FALSE),"")</f>
        <v/>
      </c>
      <c r="CJ34" s="87"/>
      <c r="CK34" s="87" t="str">
        <f>IFERROR(VLOOKUP(CK33,リスト!$C$3:$E$72,3,FALSE),"")</f>
        <v/>
      </c>
      <c r="CL34" s="87"/>
      <c r="CM34" s="87" t="str">
        <f>IFERROR(VLOOKUP(CM33,リスト!$C$3:$E$72,3,FALSE),"")</f>
        <v/>
      </c>
      <c r="CN34" s="87"/>
      <c r="CO34" s="87" t="str">
        <f>IFERROR(VLOOKUP(CO33,リスト!$C$3:$E$72,3,FALSE),"")</f>
        <v/>
      </c>
      <c r="CP34" s="87"/>
      <c r="CQ34" s="87" t="str">
        <f>IFERROR(VLOOKUP(CQ33,リスト!$C$3:$E$72,3,FALSE),"")</f>
        <v/>
      </c>
      <c r="CR34" s="87"/>
      <c r="CS34" s="87" t="str">
        <f>IFERROR(VLOOKUP(CS33,リスト!$C$3:$E$72,3,FALSE),"")</f>
        <v/>
      </c>
      <c r="CT34" s="87"/>
      <c r="CU34" s="86" t="str">
        <f>IFERROR(VLOOKUP(CU33,リスト!$L$3:$N$52,3,FALSE),"")</f>
        <v/>
      </c>
      <c r="CV34" s="86"/>
      <c r="CW34" s="86" t="str">
        <f>IFERROR(VLOOKUP(CW33,リスト!$L$3:$N$52,3,FALSE),"")</f>
        <v/>
      </c>
      <c r="CX34" s="86"/>
      <c r="CY34" s="86" t="str">
        <f>IFERROR(VLOOKUP(CY33,リスト!$L$3:$N$52,3,FALSE),"")</f>
        <v/>
      </c>
      <c r="CZ34" s="86"/>
      <c r="DB34" s="80"/>
      <c r="DD34" s="87" t="str">
        <f>IFERROR(VLOOKUP(DD33,リスト!$C$3:$E$72,3,FALSE),"")</f>
        <v/>
      </c>
      <c r="DE34" s="87"/>
      <c r="DF34" s="87" t="str">
        <f>IFERROR(VLOOKUP(DF33,リスト!$C$3:$E$72,3,FALSE),"")</f>
        <v/>
      </c>
      <c r="DG34" s="87"/>
      <c r="DH34" s="87" t="str">
        <f>IFERROR(VLOOKUP(DH33,リスト!$C$3:$E$72,3,FALSE),"")</f>
        <v/>
      </c>
      <c r="DI34" s="87"/>
      <c r="DJ34" s="87" t="str">
        <f>IFERROR(VLOOKUP(DJ33,リスト!$C$3:$E$72,3,FALSE),"")</f>
        <v/>
      </c>
      <c r="DK34" s="87"/>
      <c r="DL34" s="87" t="str">
        <f>IFERROR(VLOOKUP(DL33,リスト!$C$3:$E$72,3,FALSE),"")</f>
        <v/>
      </c>
      <c r="DM34" s="87"/>
      <c r="DN34" s="87" t="str">
        <f>IFERROR(VLOOKUP(DN33,リスト!$C$3:$E$72,3,FALSE),"")</f>
        <v/>
      </c>
      <c r="DO34" s="87"/>
      <c r="DP34" s="86" t="str">
        <f>IFERROR(VLOOKUP(DP33,リスト!$L$3:$N$52,3,FALSE),"")</f>
        <v/>
      </c>
      <c r="DQ34" s="86"/>
      <c r="DR34" s="86" t="str">
        <f>IFERROR(VLOOKUP(DR33,リスト!$L$3:$N$52,3,FALSE),"")</f>
        <v/>
      </c>
      <c r="DS34" s="86"/>
      <c r="DT34" s="86" t="str">
        <f>IFERROR(VLOOKUP(DT33,リスト!$L$3:$N$52,3,FALSE),"")</f>
        <v/>
      </c>
      <c r="DU34" s="86"/>
      <c r="DW34" s="27"/>
    </row>
    <row r="35" spans="1:127" ht="28.35" hidden="1" customHeight="1" outlineLevel="1" x14ac:dyDescent="0.4">
      <c r="A35" s="80"/>
      <c r="C35" s="84" t="s">
        <v>545</v>
      </c>
      <c r="D35" s="85"/>
      <c r="E35" s="81" t="str">
        <f>IF(C33="","",C33)&amp;IF(E33="",""," +"&amp;E33)&amp;IF(G33="",""," +"&amp;G33)&amp;IF(I33="",""," +"&amp;I33)&amp;IF(K33="",""," +"&amp;K33)&amp;IF(M33="",""," +"&amp;M33)&amp;IF(O33="",""," +SP"&amp;O33)&amp;IF(Q33="",""," +SP"&amp;Q33)&amp;IF(S33="",""," +SP"&amp;S33)&amp;"　コスト"&amp;SUM(C34:N34)*100&amp;"%"&amp;IF(AND(O33="",Q33="",S33=""),"","　Rd"&amp;IF(OR(O34="",O34="不要",O34="PC数"),0,O34)+IF(OR(Q34="",Q34="不要",Q34="PC数"),0,Q34)+IF(OR(S34="",S34="不要",S34="PC数"),0,S34))</f>
        <v>　コスト0%</v>
      </c>
      <c r="F35" s="82"/>
      <c r="G35" s="82"/>
      <c r="H35" s="82"/>
      <c r="I35" s="82"/>
      <c r="J35" s="82"/>
      <c r="K35" s="82"/>
      <c r="L35" s="82"/>
      <c r="M35" s="82"/>
      <c r="N35" s="82"/>
      <c r="O35" s="82"/>
      <c r="P35" s="82"/>
      <c r="Q35" s="82"/>
      <c r="R35" s="82"/>
      <c r="S35" s="82"/>
      <c r="T35" s="83"/>
      <c r="V35" s="80"/>
      <c r="X35" s="84" t="s">
        <v>545</v>
      </c>
      <c r="Y35" s="85"/>
      <c r="Z35" s="81" t="str">
        <f>IF(X33="","",X33)&amp;IF(Z33="",""," +"&amp;Z33)&amp;IF(AB33="",""," +"&amp;AB33)&amp;IF(AD33="",""," +"&amp;AD33)&amp;IF(AF33="",""," +"&amp;AF33)&amp;IF(AH33="",""," +"&amp;AH33)&amp;IF(AJ33="",""," +SP"&amp;AJ33)&amp;IF(AL33="",""," +SP"&amp;AL33)&amp;IF(AN33="",""," +SP"&amp;AN33)&amp;"　コスト"&amp;SUM(X34:AI34)*100&amp;"%"&amp;IF(AND(AJ33="",AL33="",AN33=""),"","　Rd"&amp;IF(OR(AJ34="",AJ34="不要",AJ34="PC数"),0,AJ34)+IF(OR(AL34="",AL34="不要",AL34="PC数"),0,AL34)+IF(OR(AN34="",AN34="不要",AN34="PC数"),0,AN34))</f>
        <v>　コスト0%</v>
      </c>
      <c r="AA35" s="82"/>
      <c r="AB35" s="82"/>
      <c r="AC35" s="82"/>
      <c r="AD35" s="82"/>
      <c r="AE35" s="82"/>
      <c r="AF35" s="82"/>
      <c r="AG35" s="82"/>
      <c r="AH35" s="82"/>
      <c r="AI35" s="82"/>
      <c r="AJ35" s="82"/>
      <c r="AK35" s="82"/>
      <c r="AL35" s="82"/>
      <c r="AM35" s="82"/>
      <c r="AN35" s="82"/>
      <c r="AO35" s="83"/>
      <c r="AQ35" s="80"/>
      <c r="AS35" s="84" t="s">
        <v>545</v>
      </c>
      <c r="AT35" s="85"/>
      <c r="AU35" s="81" t="str">
        <f>IF(AS33="","",AS33)&amp;IF(AU33="",""," +"&amp;AU33)&amp;IF(AW33="",""," +"&amp;AW33)&amp;IF(AY33="",""," +"&amp;AY33)&amp;IF(BA33="",""," +"&amp;BA33)&amp;IF(BC33="",""," +"&amp;BC33)&amp;IF(BE33="",""," +SP"&amp;BE33)&amp;IF(BG33="",""," +SP"&amp;BG33)&amp;IF(BI33="",""," +SP"&amp;BI33)&amp;"　コスト"&amp;SUM(AS34:BD34)*100&amp;"%"&amp;IF(AND(BE33="",BG33="",BI33=""),"","　Rd"&amp;IF(OR(BE34="",BE34="不要",BE34="PC数"),0,BE34)+IF(OR(BG34="",BG34="不要",BG34="PC数"),0,BG34)+IF(OR(BI34="",BI34="不要",BI34="PC数"),0,BI34))</f>
        <v>　コスト0%</v>
      </c>
      <c r="AV35" s="82"/>
      <c r="AW35" s="82"/>
      <c r="AX35" s="82"/>
      <c r="AY35" s="82"/>
      <c r="AZ35" s="82"/>
      <c r="BA35" s="82"/>
      <c r="BB35" s="82"/>
      <c r="BC35" s="82"/>
      <c r="BD35" s="82"/>
      <c r="BE35" s="82"/>
      <c r="BF35" s="82"/>
      <c r="BG35" s="82"/>
      <c r="BH35" s="82"/>
      <c r="BI35" s="82"/>
      <c r="BJ35" s="83"/>
      <c r="BL35" s="80"/>
      <c r="BN35" s="84" t="s">
        <v>545</v>
      </c>
      <c r="BO35" s="85"/>
      <c r="BP35" s="81" t="str">
        <f>IF(BN33="","",BN33)&amp;IF(BP33="",""," +"&amp;BP33)&amp;IF(BR33="",""," +"&amp;BR33)&amp;IF(BT33="",""," +"&amp;BT33)&amp;IF(BV33="",""," +"&amp;BV33)&amp;IF(BX33="",""," +"&amp;BX33)&amp;IF(BZ33="",""," +SP"&amp;BZ33)&amp;IF(CB33="",""," +SP"&amp;CB33)&amp;IF(CD33="",""," +SP"&amp;CD33)&amp;"　コスト"&amp;SUM(BN34:BY34)*100&amp;"%"&amp;IF(AND(BZ33="",CB33="",CD33=""),"","　Rd"&amp;IF(OR(BZ34="",BZ34="不要",BZ34="PC数"),0,BZ34)+IF(OR(CB34="",CB34="不要",CB34="PC数"),0,CB34)+IF(OR(CD34="",CD34="不要",CD34="PC数"),0,CD34))</f>
        <v>　コスト0%</v>
      </c>
      <c r="BQ35" s="82"/>
      <c r="BR35" s="82"/>
      <c r="BS35" s="82"/>
      <c r="BT35" s="82"/>
      <c r="BU35" s="82"/>
      <c r="BV35" s="82"/>
      <c r="BW35" s="82"/>
      <c r="BX35" s="82"/>
      <c r="BY35" s="82"/>
      <c r="BZ35" s="82"/>
      <c r="CA35" s="82"/>
      <c r="CB35" s="82"/>
      <c r="CC35" s="82"/>
      <c r="CD35" s="82"/>
      <c r="CE35" s="83"/>
      <c r="CG35" s="80"/>
      <c r="CI35" s="84" t="s">
        <v>545</v>
      </c>
      <c r="CJ35" s="85"/>
      <c r="CK35" s="81" t="str">
        <f>IF(CI33="","",CI33)&amp;IF(CK33="",""," +"&amp;CK33)&amp;IF(CM33="",""," +"&amp;CM33)&amp;IF(CO33="",""," +"&amp;CO33)&amp;IF(CQ33="",""," +"&amp;CQ33)&amp;IF(CS33="",""," +"&amp;CS33)&amp;IF(CU33="",""," +SP"&amp;CU33)&amp;IF(CW33="",""," +SP"&amp;CW33)&amp;IF(CY33="",""," +SP"&amp;CY33)&amp;"　コスト"&amp;SUM(CI34:CT34)*100&amp;"%"&amp;IF(AND(CU33="",CW33="",CY33=""),"","　Rd"&amp;IF(OR(CU34="",CU34="不要",CU34="PC数"),0,CU34)+IF(OR(CW34="",CW34="不要",CW34="PC数"),0,CW34)+IF(OR(CY34="",CY34="不要",CY34="PC数"),0,CY34))</f>
        <v>　コスト0%</v>
      </c>
      <c r="CL35" s="82"/>
      <c r="CM35" s="82"/>
      <c r="CN35" s="82"/>
      <c r="CO35" s="82"/>
      <c r="CP35" s="82"/>
      <c r="CQ35" s="82"/>
      <c r="CR35" s="82"/>
      <c r="CS35" s="82"/>
      <c r="CT35" s="82"/>
      <c r="CU35" s="82"/>
      <c r="CV35" s="82"/>
      <c r="CW35" s="82"/>
      <c r="CX35" s="82"/>
      <c r="CY35" s="82"/>
      <c r="CZ35" s="83"/>
      <c r="DB35" s="80"/>
      <c r="DD35" s="84" t="s">
        <v>545</v>
      </c>
      <c r="DE35" s="85"/>
      <c r="DF35" s="81" t="str">
        <f>IF(DD33="","",DD33)&amp;IF(DF33="",""," +"&amp;DF33)&amp;IF(DH33="",""," +"&amp;DH33)&amp;IF(DJ33="",""," +"&amp;DJ33)&amp;IF(DL33="",""," +"&amp;DL33)&amp;IF(DN33="",""," +"&amp;DN33)&amp;IF(DP33="",""," +SP"&amp;DP33)&amp;IF(DR33="",""," +SP"&amp;DR33)&amp;IF(DT33="",""," +SP"&amp;DT33)&amp;"　コスト"&amp;SUM(DD34:DO34)*100&amp;"%"&amp;IF(AND(DP33="",DR33="",DT33=""),"","　Rd"&amp;IF(OR(DP34="",DP34="不要",DP34="PC数"),0,DP34)+IF(OR(DR34="",DR34="不要",DR34="PC数"),0,DR34)+IF(OR(DT34="",DT34="不要",DT34="PC数"),0,DT34))</f>
        <v>　コスト0%</v>
      </c>
      <c r="DG35" s="82"/>
      <c r="DH35" s="82"/>
      <c r="DI35" s="82"/>
      <c r="DJ35" s="82"/>
      <c r="DK35" s="82"/>
      <c r="DL35" s="82"/>
      <c r="DM35" s="82"/>
      <c r="DN35" s="82"/>
      <c r="DO35" s="82"/>
      <c r="DP35" s="82"/>
      <c r="DQ35" s="82"/>
      <c r="DR35" s="82"/>
      <c r="DS35" s="82"/>
      <c r="DT35" s="82"/>
      <c r="DU35" s="83"/>
      <c r="DW35" s="27"/>
    </row>
    <row r="36" spans="1:127" ht="28.35" hidden="1" customHeight="1" outlineLevel="1" x14ac:dyDescent="0.4">
      <c r="A36" s="80"/>
      <c r="V36" s="80"/>
      <c r="AQ36" s="80"/>
      <c r="BL36" s="80"/>
      <c r="CG36" s="80"/>
      <c r="DB36" s="80"/>
      <c r="DW36" s="27"/>
    </row>
    <row r="37" spans="1:127" ht="28.35" hidden="1" customHeight="1" outlineLevel="1" x14ac:dyDescent="0.4">
      <c r="A37" s="80"/>
      <c r="C37" s="75" t="s">
        <v>546</v>
      </c>
      <c r="D37" s="75"/>
      <c r="E37" s="75"/>
      <c r="F37" s="75"/>
      <c r="G37" s="75"/>
      <c r="H37" s="75"/>
      <c r="I37" s="75"/>
      <c r="J37" s="75"/>
      <c r="K37" s="75"/>
      <c r="L37" s="75"/>
      <c r="M37" s="75"/>
      <c r="N37" s="75"/>
      <c r="O37" s="76"/>
      <c r="P37" s="76"/>
      <c r="Q37" s="76"/>
      <c r="R37" s="76"/>
      <c r="S37" s="76"/>
      <c r="T37" s="76"/>
      <c r="V37" s="80"/>
      <c r="X37" s="75" t="s">
        <v>546</v>
      </c>
      <c r="Y37" s="75"/>
      <c r="Z37" s="75"/>
      <c r="AA37" s="75"/>
      <c r="AB37" s="75"/>
      <c r="AC37" s="75"/>
      <c r="AD37" s="75"/>
      <c r="AE37" s="75"/>
      <c r="AF37" s="75"/>
      <c r="AG37" s="75"/>
      <c r="AH37" s="75"/>
      <c r="AI37" s="75"/>
      <c r="AJ37" s="76"/>
      <c r="AK37" s="76"/>
      <c r="AL37" s="76"/>
      <c r="AM37" s="76"/>
      <c r="AN37" s="76"/>
      <c r="AO37" s="76"/>
      <c r="AQ37" s="80"/>
      <c r="AS37" s="75" t="s">
        <v>546</v>
      </c>
      <c r="AT37" s="75"/>
      <c r="AU37" s="75"/>
      <c r="AV37" s="75"/>
      <c r="AW37" s="75"/>
      <c r="AX37" s="75"/>
      <c r="AY37" s="75"/>
      <c r="AZ37" s="75"/>
      <c r="BA37" s="75"/>
      <c r="BB37" s="75"/>
      <c r="BC37" s="75"/>
      <c r="BD37" s="75"/>
      <c r="BE37" s="76"/>
      <c r="BF37" s="76"/>
      <c r="BG37" s="76"/>
      <c r="BH37" s="76"/>
      <c r="BI37" s="76"/>
      <c r="BJ37" s="76"/>
      <c r="BL37" s="80"/>
      <c r="BN37" s="75" t="s">
        <v>546</v>
      </c>
      <c r="BO37" s="75"/>
      <c r="BP37" s="75"/>
      <c r="BQ37" s="75"/>
      <c r="BR37" s="75"/>
      <c r="BS37" s="75"/>
      <c r="BT37" s="75"/>
      <c r="BU37" s="75"/>
      <c r="BV37" s="75"/>
      <c r="BW37" s="75"/>
      <c r="BX37" s="75"/>
      <c r="BY37" s="75"/>
      <c r="BZ37" s="76"/>
      <c r="CA37" s="76"/>
      <c r="CB37" s="76"/>
      <c r="CC37" s="76"/>
      <c r="CD37" s="76"/>
      <c r="CE37" s="76"/>
      <c r="CG37" s="80"/>
      <c r="CI37" s="75" t="s">
        <v>546</v>
      </c>
      <c r="CJ37" s="75"/>
      <c r="CK37" s="75"/>
      <c r="CL37" s="75"/>
      <c r="CM37" s="75"/>
      <c r="CN37" s="75"/>
      <c r="CO37" s="75"/>
      <c r="CP37" s="75"/>
      <c r="CQ37" s="75"/>
      <c r="CR37" s="75"/>
      <c r="CS37" s="75"/>
      <c r="CT37" s="75"/>
      <c r="CU37" s="76"/>
      <c r="CV37" s="76"/>
      <c r="CW37" s="76"/>
      <c r="CX37" s="76"/>
      <c r="CY37" s="76"/>
      <c r="CZ37" s="76"/>
      <c r="DB37" s="80"/>
      <c r="DD37" s="75" t="s">
        <v>546</v>
      </c>
      <c r="DE37" s="75"/>
      <c r="DF37" s="75"/>
      <c r="DG37" s="75"/>
      <c r="DH37" s="75"/>
      <c r="DI37" s="75"/>
      <c r="DJ37" s="75"/>
      <c r="DK37" s="75"/>
      <c r="DL37" s="75"/>
      <c r="DM37" s="75"/>
      <c r="DN37" s="75"/>
      <c r="DO37" s="75"/>
      <c r="DP37" s="76"/>
      <c r="DQ37" s="76"/>
      <c r="DR37" s="76"/>
      <c r="DS37" s="76"/>
      <c r="DT37" s="76"/>
      <c r="DU37" s="76"/>
      <c r="DW37" s="27"/>
    </row>
    <row r="38" spans="1:127" ht="28.35" hidden="1" customHeight="1" outlineLevel="1" x14ac:dyDescent="0.4">
      <c r="A38" s="80"/>
      <c r="C38" s="93"/>
      <c r="D38" s="93"/>
      <c r="E38" s="93"/>
      <c r="F38" s="93"/>
      <c r="G38" s="93"/>
      <c r="H38" s="93"/>
      <c r="I38" s="93"/>
      <c r="J38" s="93"/>
      <c r="K38" s="93"/>
      <c r="L38" s="93"/>
      <c r="M38" s="93"/>
      <c r="N38" s="93"/>
      <c r="O38" s="91"/>
      <c r="P38" s="92"/>
      <c r="Q38" s="88"/>
      <c r="R38" s="90"/>
      <c r="S38" s="88"/>
      <c r="T38" s="89"/>
      <c r="V38" s="80"/>
      <c r="X38" s="93"/>
      <c r="Y38" s="93"/>
      <c r="Z38" s="93"/>
      <c r="AA38" s="93"/>
      <c r="AB38" s="93"/>
      <c r="AC38" s="93"/>
      <c r="AD38" s="93"/>
      <c r="AE38" s="93"/>
      <c r="AF38" s="93"/>
      <c r="AG38" s="93"/>
      <c r="AH38" s="93"/>
      <c r="AI38" s="93"/>
      <c r="AJ38" s="91"/>
      <c r="AK38" s="92"/>
      <c r="AL38" s="88"/>
      <c r="AM38" s="90"/>
      <c r="AN38" s="88"/>
      <c r="AO38" s="89"/>
      <c r="AQ38" s="80"/>
      <c r="AS38" s="93"/>
      <c r="AT38" s="93"/>
      <c r="AU38" s="93"/>
      <c r="AV38" s="93"/>
      <c r="AW38" s="93"/>
      <c r="AX38" s="93"/>
      <c r="AY38" s="93"/>
      <c r="AZ38" s="93"/>
      <c r="BA38" s="93"/>
      <c r="BB38" s="93"/>
      <c r="BC38" s="93"/>
      <c r="BD38" s="93"/>
      <c r="BE38" s="91"/>
      <c r="BF38" s="92"/>
      <c r="BG38" s="88"/>
      <c r="BH38" s="90"/>
      <c r="BI38" s="88"/>
      <c r="BJ38" s="89"/>
      <c r="BL38" s="80"/>
      <c r="BN38" s="93"/>
      <c r="BO38" s="93"/>
      <c r="BP38" s="93"/>
      <c r="BQ38" s="93"/>
      <c r="BR38" s="93"/>
      <c r="BS38" s="93"/>
      <c r="BT38" s="93"/>
      <c r="BU38" s="93"/>
      <c r="BV38" s="93"/>
      <c r="BW38" s="93"/>
      <c r="BX38" s="93"/>
      <c r="BY38" s="93"/>
      <c r="BZ38" s="91"/>
      <c r="CA38" s="92"/>
      <c r="CB38" s="88"/>
      <c r="CC38" s="90"/>
      <c r="CD38" s="88"/>
      <c r="CE38" s="89"/>
      <c r="CG38" s="80"/>
      <c r="CI38" s="93"/>
      <c r="CJ38" s="93"/>
      <c r="CK38" s="93"/>
      <c r="CL38" s="93"/>
      <c r="CM38" s="93"/>
      <c r="CN38" s="93"/>
      <c r="CO38" s="93"/>
      <c r="CP38" s="93"/>
      <c r="CQ38" s="93"/>
      <c r="CR38" s="93"/>
      <c r="CS38" s="93"/>
      <c r="CT38" s="93"/>
      <c r="CU38" s="91"/>
      <c r="CV38" s="92"/>
      <c r="CW38" s="88"/>
      <c r="CX38" s="90"/>
      <c r="CY38" s="88"/>
      <c r="CZ38" s="89"/>
      <c r="DB38" s="80"/>
      <c r="DD38" s="93"/>
      <c r="DE38" s="93"/>
      <c r="DF38" s="93"/>
      <c r="DG38" s="93"/>
      <c r="DH38" s="93"/>
      <c r="DI38" s="93"/>
      <c r="DJ38" s="93"/>
      <c r="DK38" s="93"/>
      <c r="DL38" s="93"/>
      <c r="DM38" s="93"/>
      <c r="DN38" s="93"/>
      <c r="DO38" s="93"/>
      <c r="DP38" s="91"/>
      <c r="DQ38" s="92"/>
      <c r="DR38" s="88"/>
      <c r="DS38" s="90"/>
      <c r="DT38" s="88"/>
      <c r="DU38" s="89"/>
      <c r="DW38" s="27"/>
    </row>
    <row r="39" spans="1:127" ht="28.35" hidden="1" customHeight="1" outlineLevel="1" x14ac:dyDescent="0.4">
      <c r="A39" s="80"/>
      <c r="C39" s="87" t="str">
        <f>IFERROR(VLOOKUP(C38,リスト!$C$3:$E$72,3,FALSE),"")</f>
        <v/>
      </c>
      <c r="D39" s="87"/>
      <c r="E39" s="87" t="str">
        <f>IFERROR(VLOOKUP(E38,リスト!$C$3:$E$72,3,FALSE),"")</f>
        <v/>
      </c>
      <c r="F39" s="87"/>
      <c r="G39" s="87" t="str">
        <f>IFERROR(VLOOKUP(G38,リスト!$C$3:$E$72,3,FALSE),"")</f>
        <v/>
      </c>
      <c r="H39" s="87"/>
      <c r="I39" s="87" t="str">
        <f>IFERROR(VLOOKUP(I38,リスト!$C$3:$E$72,3,FALSE),"")</f>
        <v/>
      </c>
      <c r="J39" s="87"/>
      <c r="K39" s="87" t="str">
        <f>IFERROR(VLOOKUP(K38,リスト!$C$3:$E$72,3,FALSE),"")</f>
        <v/>
      </c>
      <c r="L39" s="87"/>
      <c r="M39" s="87" t="str">
        <f>IFERROR(VLOOKUP(M38,リスト!$C$3:$E$72,3,FALSE),"")</f>
        <v/>
      </c>
      <c r="N39" s="87"/>
      <c r="O39" s="86" t="str">
        <f>IFERROR(VLOOKUP(O38,リスト!$L$3:$N$52,3,FALSE),"")</f>
        <v/>
      </c>
      <c r="P39" s="86"/>
      <c r="Q39" s="86" t="str">
        <f>IFERROR(VLOOKUP(Q38,リスト!$L$3:$N$52,3,FALSE),"")</f>
        <v/>
      </c>
      <c r="R39" s="86"/>
      <c r="S39" s="86" t="str">
        <f>IFERROR(VLOOKUP(S38,リスト!$L$3:$N$52,3,FALSE),"")</f>
        <v/>
      </c>
      <c r="T39" s="86"/>
      <c r="V39" s="80"/>
      <c r="X39" s="87" t="str">
        <f>IFERROR(VLOOKUP(X38,リスト!$C$3:$E$72,3,FALSE),"")</f>
        <v/>
      </c>
      <c r="Y39" s="87"/>
      <c r="Z39" s="87" t="str">
        <f>IFERROR(VLOOKUP(Z38,リスト!$C$3:$E$72,3,FALSE),"")</f>
        <v/>
      </c>
      <c r="AA39" s="87"/>
      <c r="AB39" s="87" t="str">
        <f>IFERROR(VLOOKUP(AB38,リスト!$C$3:$E$72,3,FALSE),"")</f>
        <v/>
      </c>
      <c r="AC39" s="87"/>
      <c r="AD39" s="87" t="str">
        <f>IFERROR(VLOOKUP(AD38,リスト!$C$3:$E$72,3,FALSE),"")</f>
        <v/>
      </c>
      <c r="AE39" s="87"/>
      <c r="AF39" s="87" t="str">
        <f>IFERROR(VLOOKUP(AF38,リスト!$C$3:$E$72,3,FALSE),"")</f>
        <v/>
      </c>
      <c r="AG39" s="87"/>
      <c r="AH39" s="87" t="str">
        <f>IFERROR(VLOOKUP(AH38,リスト!$C$3:$E$72,3,FALSE),"")</f>
        <v/>
      </c>
      <c r="AI39" s="87"/>
      <c r="AJ39" s="86" t="str">
        <f>IFERROR(VLOOKUP(AJ38,リスト!$L$3:$N$52,3,FALSE),"")</f>
        <v/>
      </c>
      <c r="AK39" s="86"/>
      <c r="AL39" s="86" t="str">
        <f>IFERROR(VLOOKUP(AL38,リスト!$L$3:$N$52,3,FALSE),"")</f>
        <v/>
      </c>
      <c r="AM39" s="86"/>
      <c r="AN39" s="86" t="str">
        <f>IFERROR(VLOOKUP(AN38,リスト!$L$3:$N$52,3,FALSE),"")</f>
        <v/>
      </c>
      <c r="AO39" s="86"/>
      <c r="AQ39" s="80"/>
      <c r="AS39" s="87" t="str">
        <f>IFERROR(VLOOKUP(AS38,リスト!$C$3:$E$72,3,FALSE),"")</f>
        <v/>
      </c>
      <c r="AT39" s="87"/>
      <c r="AU39" s="87" t="str">
        <f>IFERROR(VLOOKUP(AU38,リスト!$C$3:$E$72,3,FALSE),"")</f>
        <v/>
      </c>
      <c r="AV39" s="87"/>
      <c r="AW39" s="87" t="str">
        <f>IFERROR(VLOOKUP(AW38,リスト!$C$3:$E$72,3,FALSE),"")</f>
        <v/>
      </c>
      <c r="AX39" s="87"/>
      <c r="AY39" s="87" t="str">
        <f>IFERROR(VLOOKUP(AY38,リスト!$C$3:$E$72,3,FALSE),"")</f>
        <v/>
      </c>
      <c r="AZ39" s="87"/>
      <c r="BA39" s="87" t="str">
        <f>IFERROR(VLOOKUP(BA38,リスト!$C$3:$E$72,3,FALSE),"")</f>
        <v/>
      </c>
      <c r="BB39" s="87"/>
      <c r="BC39" s="87" t="str">
        <f>IFERROR(VLOOKUP(BC38,リスト!$C$3:$E$72,3,FALSE),"")</f>
        <v/>
      </c>
      <c r="BD39" s="87"/>
      <c r="BE39" s="86" t="str">
        <f>IFERROR(VLOOKUP(BE38,リスト!$L$3:$N$52,3,FALSE),"")</f>
        <v/>
      </c>
      <c r="BF39" s="86"/>
      <c r="BG39" s="86" t="str">
        <f>IFERROR(VLOOKUP(BG38,リスト!$L$3:$N$52,3,FALSE),"")</f>
        <v/>
      </c>
      <c r="BH39" s="86"/>
      <c r="BI39" s="86" t="str">
        <f>IFERROR(VLOOKUP(BI38,リスト!$L$3:$N$52,3,FALSE),"")</f>
        <v/>
      </c>
      <c r="BJ39" s="86"/>
      <c r="BL39" s="80"/>
      <c r="BN39" s="87" t="str">
        <f>IFERROR(VLOOKUP(BN38,リスト!$C$3:$E$72,3,FALSE),"")</f>
        <v/>
      </c>
      <c r="BO39" s="87"/>
      <c r="BP39" s="87" t="str">
        <f>IFERROR(VLOOKUP(BP38,リスト!$C$3:$E$72,3,FALSE),"")</f>
        <v/>
      </c>
      <c r="BQ39" s="87"/>
      <c r="BR39" s="87" t="str">
        <f>IFERROR(VLOOKUP(BR38,リスト!$C$3:$E$72,3,FALSE),"")</f>
        <v/>
      </c>
      <c r="BS39" s="87"/>
      <c r="BT39" s="87" t="str">
        <f>IFERROR(VLOOKUP(BT38,リスト!$C$3:$E$72,3,FALSE),"")</f>
        <v/>
      </c>
      <c r="BU39" s="87"/>
      <c r="BV39" s="87" t="str">
        <f>IFERROR(VLOOKUP(BV38,リスト!$C$3:$E$72,3,FALSE),"")</f>
        <v/>
      </c>
      <c r="BW39" s="87"/>
      <c r="BX39" s="87" t="str">
        <f>IFERROR(VLOOKUP(BX38,リスト!$C$3:$E$72,3,FALSE),"")</f>
        <v/>
      </c>
      <c r="BY39" s="87"/>
      <c r="BZ39" s="86" t="str">
        <f>IFERROR(VLOOKUP(BZ38,リスト!$L$3:$N$52,3,FALSE),"")</f>
        <v/>
      </c>
      <c r="CA39" s="86"/>
      <c r="CB39" s="86" t="str">
        <f>IFERROR(VLOOKUP(CB38,リスト!$L$3:$N$52,3,FALSE),"")</f>
        <v/>
      </c>
      <c r="CC39" s="86"/>
      <c r="CD39" s="86" t="str">
        <f>IFERROR(VLOOKUP(CD38,リスト!$L$3:$N$52,3,FALSE),"")</f>
        <v/>
      </c>
      <c r="CE39" s="86"/>
      <c r="CG39" s="80"/>
      <c r="CI39" s="87" t="str">
        <f>IFERROR(VLOOKUP(CI38,リスト!$C$3:$E$72,3,FALSE),"")</f>
        <v/>
      </c>
      <c r="CJ39" s="87"/>
      <c r="CK39" s="87" t="str">
        <f>IFERROR(VLOOKUP(CK38,リスト!$C$3:$E$72,3,FALSE),"")</f>
        <v/>
      </c>
      <c r="CL39" s="87"/>
      <c r="CM39" s="87" t="str">
        <f>IFERROR(VLOOKUP(CM38,リスト!$C$3:$E$72,3,FALSE),"")</f>
        <v/>
      </c>
      <c r="CN39" s="87"/>
      <c r="CO39" s="87" t="str">
        <f>IFERROR(VLOOKUP(CO38,リスト!$C$3:$E$72,3,FALSE),"")</f>
        <v/>
      </c>
      <c r="CP39" s="87"/>
      <c r="CQ39" s="87" t="str">
        <f>IFERROR(VLOOKUP(CQ38,リスト!$C$3:$E$72,3,FALSE),"")</f>
        <v/>
      </c>
      <c r="CR39" s="87"/>
      <c r="CS39" s="87" t="str">
        <f>IFERROR(VLOOKUP(CS38,リスト!$C$3:$E$72,3,FALSE),"")</f>
        <v/>
      </c>
      <c r="CT39" s="87"/>
      <c r="CU39" s="86" t="str">
        <f>IFERROR(VLOOKUP(CU38,リスト!$L$3:$N$52,3,FALSE),"")</f>
        <v/>
      </c>
      <c r="CV39" s="86"/>
      <c r="CW39" s="86" t="str">
        <f>IFERROR(VLOOKUP(CW38,リスト!$L$3:$N$52,3,FALSE),"")</f>
        <v/>
      </c>
      <c r="CX39" s="86"/>
      <c r="CY39" s="86" t="str">
        <f>IFERROR(VLOOKUP(CY38,リスト!$L$3:$N$52,3,FALSE),"")</f>
        <v/>
      </c>
      <c r="CZ39" s="86"/>
      <c r="DB39" s="80"/>
      <c r="DD39" s="87" t="str">
        <f>IFERROR(VLOOKUP(DD38,リスト!$C$3:$E$72,3,FALSE),"")</f>
        <v/>
      </c>
      <c r="DE39" s="87"/>
      <c r="DF39" s="87" t="str">
        <f>IFERROR(VLOOKUP(DF38,リスト!$C$3:$E$72,3,FALSE),"")</f>
        <v/>
      </c>
      <c r="DG39" s="87"/>
      <c r="DH39" s="87" t="str">
        <f>IFERROR(VLOOKUP(DH38,リスト!$C$3:$E$72,3,FALSE),"")</f>
        <v/>
      </c>
      <c r="DI39" s="87"/>
      <c r="DJ39" s="87" t="str">
        <f>IFERROR(VLOOKUP(DJ38,リスト!$C$3:$E$72,3,FALSE),"")</f>
        <v/>
      </c>
      <c r="DK39" s="87"/>
      <c r="DL39" s="87" t="str">
        <f>IFERROR(VLOOKUP(DL38,リスト!$C$3:$E$72,3,FALSE),"")</f>
        <v/>
      </c>
      <c r="DM39" s="87"/>
      <c r="DN39" s="87" t="str">
        <f>IFERROR(VLOOKUP(DN38,リスト!$C$3:$E$72,3,FALSE),"")</f>
        <v/>
      </c>
      <c r="DO39" s="87"/>
      <c r="DP39" s="86" t="str">
        <f>IFERROR(VLOOKUP(DP38,リスト!$L$3:$N$52,3,FALSE),"")</f>
        <v/>
      </c>
      <c r="DQ39" s="86"/>
      <c r="DR39" s="86" t="str">
        <f>IFERROR(VLOOKUP(DR38,リスト!$L$3:$N$52,3,FALSE),"")</f>
        <v/>
      </c>
      <c r="DS39" s="86"/>
      <c r="DT39" s="86" t="str">
        <f>IFERROR(VLOOKUP(DT38,リスト!$L$3:$N$52,3,FALSE),"")</f>
        <v/>
      </c>
      <c r="DU39" s="86"/>
      <c r="DW39" s="27"/>
    </row>
    <row r="40" spans="1:127" ht="28.35" hidden="1" customHeight="1" outlineLevel="1" x14ac:dyDescent="0.4">
      <c r="A40" s="80"/>
      <c r="C40" s="84" t="s">
        <v>545</v>
      </c>
      <c r="D40" s="85"/>
      <c r="E40" s="81" t="str">
        <f>IF(C38="","",C38)&amp;IF(E38="",""," +"&amp;E38)&amp;IF(G38="",""," +"&amp;G38)&amp;IF(I38="",""," +"&amp;I38)&amp;IF(K38="",""," +"&amp;K38)&amp;IF(M38="",""," +"&amp;M38)&amp;IF(O38="",""," +SP"&amp;O38)&amp;IF(Q38="",""," +SP"&amp;Q38)&amp;IF(S38="",""," +SP"&amp;S38)&amp;"　コスト"&amp;SUM(C39:N39)*100&amp;"%"&amp;IF(AND(O38="",Q38="",S38=""),"","　Rd"&amp;IF(OR(O39="",O39="不要",O39="PC数"),0,O39)+IF(OR(Q39="",Q39="不要",Q39="PC数"),0,Q39)+IF(OR(S39="",S39="不要",S39="PC数"),0,S39))</f>
        <v>　コスト0%</v>
      </c>
      <c r="F40" s="82"/>
      <c r="G40" s="82"/>
      <c r="H40" s="82"/>
      <c r="I40" s="82"/>
      <c r="J40" s="82"/>
      <c r="K40" s="82"/>
      <c r="L40" s="82"/>
      <c r="M40" s="82"/>
      <c r="N40" s="82"/>
      <c r="O40" s="82"/>
      <c r="P40" s="82"/>
      <c r="Q40" s="82"/>
      <c r="R40" s="82"/>
      <c r="S40" s="82"/>
      <c r="T40" s="83"/>
      <c r="V40" s="80"/>
      <c r="X40" s="84" t="s">
        <v>545</v>
      </c>
      <c r="Y40" s="85"/>
      <c r="Z40" s="81" t="str">
        <f>IF(X38="","",X38)&amp;IF(Z38="",""," +"&amp;Z38)&amp;IF(AB38="",""," +"&amp;AB38)&amp;IF(AD38="",""," +"&amp;AD38)&amp;IF(AF38="",""," +"&amp;AF38)&amp;IF(AH38="",""," +"&amp;AH38)&amp;IF(AJ38="",""," +SP"&amp;AJ38)&amp;IF(AL38="",""," +SP"&amp;AL38)&amp;IF(AN38="",""," +SP"&amp;AN38)&amp;"　コスト"&amp;SUM(X39:AI39)*100&amp;"%"&amp;IF(AND(AJ38="",AL38="",AN38=""),"","　Rd"&amp;IF(OR(AJ39="",AJ39="不要",AJ39="PC数"),0,AJ39)+IF(OR(AL39="",AL39="不要",AL39="PC数"),0,AL39)+IF(OR(AN39="",AN39="不要",AN39="PC数"),0,AN39))</f>
        <v>　コスト0%</v>
      </c>
      <c r="AA40" s="82"/>
      <c r="AB40" s="82"/>
      <c r="AC40" s="82"/>
      <c r="AD40" s="82"/>
      <c r="AE40" s="82"/>
      <c r="AF40" s="82"/>
      <c r="AG40" s="82"/>
      <c r="AH40" s="82"/>
      <c r="AI40" s="82"/>
      <c r="AJ40" s="82"/>
      <c r="AK40" s="82"/>
      <c r="AL40" s="82"/>
      <c r="AM40" s="82"/>
      <c r="AN40" s="82"/>
      <c r="AO40" s="83"/>
      <c r="AQ40" s="80"/>
      <c r="AS40" s="84" t="s">
        <v>545</v>
      </c>
      <c r="AT40" s="85"/>
      <c r="AU40" s="81" t="str">
        <f>IF(AS38="","",AS38)&amp;IF(AU38="",""," +"&amp;AU38)&amp;IF(AW38="",""," +"&amp;AW38)&amp;IF(AY38="",""," +"&amp;AY38)&amp;IF(BA38="",""," +"&amp;BA38)&amp;IF(BC38="",""," +"&amp;BC38)&amp;IF(BE38="",""," +SP"&amp;BE38)&amp;IF(BG38="",""," +SP"&amp;BG38)&amp;IF(BI38="",""," +SP"&amp;BI38)&amp;"　コスト"&amp;SUM(AS39:BD39)*100&amp;"%"&amp;IF(AND(BE38="",BG38="",BI38=""),"","　Rd"&amp;IF(OR(BE39="",BE39="不要",BE39="PC数"),0,BE39)+IF(OR(BG39="",BG39="不要",BG39="PC数"),0,BG39)+IF(OR(BI39="",BI39="不要",BI39="PC数"),0,BI39))</f>
        <v>　コスト0%</v>
      </c>
      <c r="AV40" s="82"/>
      <c r="AW40" s="82"/>
      <c r="AX40" s="82"/>
      <c r="AY40" s="82"/>
      <c r="AZ40" s="82"/>
      <c r="BA40" s="82"/>
      <c r="BB40" s="82"/>
      <c r="BC40" s="82"/>
      <c r="BD40" s="82"/>
      <c r="BE40" s="82"/>
      <c r="BF40" s="82"/>
      <c r="BG40" s="82"/>
      <c r="BH40" s="82"/>
      <c r="BI40" s="82"/>
      <c r="BJ40" s="83"/>
      <c r="BL40" s="80"/>
      <c r="BN40" s="84" t="s">
        <v>545</v>
      </c>
      <c r="BO40" s="85"/>
      <c r="BP40" s="81" t="str">
        <f>IF(BN38="","",BN38)&amp;IF(BP38="",""," +"&amp;BP38)&amp;IF(BR38="",""," +"&amp;BR38)&amp;IF(BT38="",""," +"&amp;BT38)&amp;IF(BV38="",""," +"&amp;BV38)&amp;IF(BX38="",""," +"&amp;BX38)&amp;IF(BZ38="",""," +SP"&amp;BZ38)&amp;IF(CB38="",""," +SP"&amp;CB38)&amp;IF(CD38="",""," +SP"&amp;CD38)&amp;"　コスト"&amp;SUM(BN39:BY39)*100&amp;"%"&amp;IF(AND(BZ38="",CB38="",CD38=""),"","　Rd"&amp;IF(OR(BZ39="",BZ39="不要",BZ39="PC数"),0,BZ39)+IF(OR(CB39="",CB39="不要",CB39="PC数"),0,CB39)+IF(OR(CD39="",CD39="不要",CD39="PC数"),0,CD39))</f>
        <v>　コスト0%</v>
      </c>
      <c r="BQ40" s="82"/>
      <c r="BR40" s="82"/>
      <c r="BS40" s="82"/>
      <c r="BT40" s="82"/>
      <c r="BU40" s="82"/>
      <c r="BV40" s="82"/>
      <c r="BW40" s="82"/>
      <c r="BX40" s="82"/>
      <c r="BY40" s="82"/>
      <c r="BZ40" s="82"/>
      <c r="CA40" s="82"/>
      <c r="CB40" s="82"/>
      <c r="CC40" s="82"/>
      <c r="CD40" s="82"/>
      <c r="CE40" s="83"/>
      <c r="CG40" s="80"/>
      <c r="CI40" s="84" t="s">
        <v>545</v>
      </c>
      <c r="CJ40" s="85"/>
      <c r="CK40" s="81" t="str">
        <f>IF(CI38="","",CI38)&amp;IF(CK38="",""," +"&amp;CK38)&amp;IF(CM38="",""," +"&amp;CM38)&amp;IF(CO38="",""," +"&amp;CO38)&amp;IF(CQ38="",""," +"&amp;CQ38)&amp;IF(CS38="",""," +"&amp;CS38)&amp;IF(CU38="",""," +SP"&amp;CU38)&amp;IF(CW38="",""," +SP"&amp;CW38)&amp;IF(CY38="",""," +SP"&amp;CY38)&amp;"　コスト"&amp;SUM(CI39:CT39)*100&amp;"%"&amp;IF(AND(CU38="",CW38="",CY38=""),"","　Rd"&amp;IF(OR(CU39="",CU39="不要",CU39="PC数"),0,CU39)+IF(OR(CW39="",CW39="不要",CW39="PC数"),0,CW39)+IF(OR(CY39="",CY39="不要",CY39="PC数"),0,CY39))</f>
        <v>　コスト0%</v>
      </c>
      <c r="CL40" s="82"/>
      <c r="CM40" s="82"/>
      <c r="CN40" s="82"/>
      <c r="CO40" s="82"/>
      <c r="CP40" s="82"/>
      <c r="CQ40" s="82"/>
      <c r="CR40" s="82"/>
      <c r="CS40" s="82"/>
      <c r="CT40" s="82"/>
      <c r="CU40" s="82"/>
      <c r="CV40" s="82"/>
      <c r="CW40" s="82"/>
      <c r="CX40" s="82"/>
      <c r="CY40" s="82"/>
      <c r="CZ40" s="83"/>
      <c r="DB40" s="80"/>
      <c r="DD40" s="84" t="s">
        <v>545</v>
      </c>
      <c r="DE40" s="85"/>
      <c r="DF40" s="81" t="str">
        <f>IF(DD38="","",DD38)&amp;IF(DF38="",""," +"&amp;DF38)&amp;IF(DH38="",""," +"&amp;DH38)&amp;IF(DJ38="",""," +"&amp;DJ38)&amp;IF(DL38="",""," +"&amp;DL38)&amp;IF(DN38="",""," +"&amp;DN38)&amp;IF(DP38="",""," +SP"&amp;DP38)&amp;IF(DR38="",""," +SP"&amp;DR38)&amp;IF(DT38="",""," +SP"&amp;DT38)&amp;"　コスト"&amp;SUM(DD39:DO39)*100&amp;"%"&amp;IF(AND(DP38="",DR38="",DT38=""),"","　Rd"&amp;IF(OR(DP39="",DP39="不要",DP39="PC数"),0,DP39)+IF(OR(DR39="",DR39="不要",DR39="PC数"),0,DR39)+IF(OR(DT39="",DT39="不要",DT39="PC数"),0,DT39))</f>
        <v>　コスト0%</v>
      </c>
      <c r="DG40" s="82"/>
      <c r="DH40" s="82"/>
      <c r="DI40" s="82"/>
      <c r="DJ40" s="82"/>
      <c r="DK40" s="82"/>
      <c r="DL40" s="82"/>
      <c r="DM40" s="82"/>
      <c r="DN40" s="82"/>
      <c r="DO40" s="82"/>
      <c r="DP40" s="82"/>
      <c r="DQ40" s="82"/>
      <c r="DR40" s="82"/>
      <c r="DS40" s="82"/>
      <c r="DT40" s="82"/>
      <c r="DU40" s="83"/>
      <c r="DW40" s="27"/>
    </row>
    <row r="41" spans="1:127" ht="28.35" hidden="1" customHeight="1" outlineLevel="1" x14ac:dyDescent="0.4">
      <c r="A41" s="80"/>
      <c r="V41" s="80"/>
      <c r="AQ41" s="80"/>
      <c r="BL41" s="80"/>
      <c r="CG41" s="80"/>
      <c r="DB41" s="80"/>
      <c r="DW41" s="27"/>
    </row>
    <row r="42" spans="1:127" ht="28.35" hidden="1" customHeight="1" outlineLevel="1" x14ac:dyDescent="0.4">
      <c r="A42" s="80"/>
      <c r="C42" s="75" t="s">
        <v>547</v>
      </c>
      <c r="D42" s="75"/>
      <c r="E42" s="75"/>
      <c r="F42" s="75"/>
      <c r="G42" s="75"/>
      <c r="H42" s="75"/>
      <c r="I42" s="75"/>
      <c r="J42" s="75"/>
      <c r="K42" s="75"/>
      <c r="L42" s="75"/>
      <c r="M42" s="75"/>
      <c r="N42" s="75"/>
      <c r="O42" s="76"/>
      <c r="P42" s="76"/>
      <c r="Q42" s="76"/>
      <c r="R42" s="76"/>
      <c r="S42" s="76"/>
      <c r="T42" s="76"/>
      <c r="V42" s="80"/>
      <c r="X42" s="75" t="s">
        <v>547</v>
      </c>
      <c r="Y42" s="75"/>
      <c r="Z42" s="75"/>
      <c r="AA42" s="75"/>
      <c r="AB42" s="75"/>
      <c r="AC42" s="75"/>
      <c r="AD42" s="75"/>
      <c r="AE42" s="75"/>
      <c r="AF42" s="75"/>
      <c r="AG42" s="75"/>
      <c r="AH42" s="75"/>
      <c r="AI42" s="75"/>
      <c r="AJ42" s="76"/>
      <c r="AK42" s="76"/>
      <c r="AL42" s="76"/>
      <c r="AM42" s="76"/>
      <c r="AN42" s="76"/>
      <c r="AO42" s="76"/>
      <c r="AQ42" s="80"/>
      <c r="AS42" s="75" t="s">
        <v>547</v>
      </c>
      <c r="AT42" s="75"/>
      <c r="AU42" s="75"/>
      <c r="AV42" s="75"/>
      <c r="AW42" s="75"/>
      <c r="AX42" s="75"/>
      <c r="AY42" s="75"/>
      <c r="AZ42" s="75"/>
      <c r="BA42" s="75"/>
      <c r="BB42" s="75"/>
      <c r="BC42" s="75"/>
      <c r="BD42" s="75"/>
      <c r="BE42" s="76"/>
      <c r="BF42" s="76"/>
      <c r="BG42" s="76"/>
      <c r="BH42" s="76"/>
      <c r="BI42" s="76"/>
      <c r="BJ42" s="76"/>
      <c r="BL42" s="80"/>
      <c r="BN42" s="75" t="s">
        <v>547</v>
      </c>
      <c r="BO42" s="75"/>
      <c r="BP42" s="75"/>
      <c r="BQ42" s="75"/>
      <c r="BR42" s="75"/>
      <c r="BS42" s="75"/>
      <c r="BT42" s="75"/>
      <c r="BU42" s="75"/>
      <c r="BV42" s="75"/>
      <c r="BW42" s="75"/>
      <c r="BX42" s="75"/>
      <c r="BY42" s="75"/>
      <c r="BZ42" s="76"/>
      <c r="CA42" s="76"/>
      <c r="CB42" s="76"/>
      <c r="CC42" s="76"/>
      <c r="CD42" s="76"/>
      <c r="CE42" s="76"/>
      <c r="CG42" s="80"/>
      <c r="CI42" s="75" t="s">
        <v>547</v>
      </c>
      <c r="CJ42" s="75"/>
      <c r="CK42" s="75"/>
      <c r="CL42" s="75"/>
      <c r="CM42" s="75"/>
      <c r="CN42" s="75"/>
      <c r="CO42" s="75"/>
      <c r="CP42" s="75"/>
      <c r="CQ42" s="75"/>
      <c r="CR42" s="75"/>
      <c r="CS42" s="75"/>
      <c r="CT42" s="75"/>
      <c r="CU42" s="76"/>
      <c r="CV42" s="76"/>
      <c r="CW42" s="76"/>
      <c r="CX42" s="76"/>
      <c r="CY42" s="76"/>
      <c r="CZ42" s="76"/>
      <c r="DB42" s="80"/>
      <c r="DD42" s="75" t="s">
        <v>547</v>
      </c>
      <c r="DE42" s="75"/>
      <c r="DF42" s="75"/>
      <c r="DG42" s="75"/>
      <c r="DH42" s="75"/>
      <c r="DI42" s="75"/>
      <c r="DJ42" s="75"/>
      <c r="DK42" s="75"/>
      <c r="DL42" s="75"/>
      <c r="DM42" s="75"/>
      <c r="DN42" s="75"/>
      <c r="DO42" s="75"/>
      <c r="DP42" s="76"/>
      <c r="DQ42" s="76"/>
      <c r="DR42" s="76"/>
      <c r="DS42" s="76"/>
      <c r="DT42" s="76"/>
      <c r="DU42" s="76"/>
      <c r="DW42" s="27"/>
    </row>
    <row r="43" spans="1:127" ht="28.35" hidden="1" customHeight="1" outlineLevel="1" x14ac:dyDescent="0.4">
      <c r="A43" s="80"/>
      <c r="C43" s="93"/>
      <c r="D43" s="93"/>
      <c r="E43" s="93"/>
      <c r="F43" s="93"/>
      <c r="G43" s="93"/>
      <c r="H43" s="93"/>
      <c r="I43" s="93"/>
      <c r="J43" s="93"/>
      <c r="K43" s="93"/>
      <c r="L43" s="93"/>
      <c r="M43" s="93"/>
      <c r="N43" s="93"/>
      <c r="O43" s="91"/>
      <c r="P43" s="92"/>
      <c r="Q43" s="88"/>
      <c r="R43" s="90"/>
      <c r="S43" s="88"/>
      <c r="T43" s="89"/>
      <c r="V43" s="80"/>
      <c r="X43" s="93"/>
      <c r="Y43" s="93"/>
      <c r="Z43" s="93"/>
      <c r="AA43" s="93"/>
      <c r="AB43" s="93"/>
      <c r="AC43" s="93"/>
      <c r="AD43" s="93"/>
      <c r="AE43" s="93"/>
      <c r="AF43" s="93"/>
      <c r="AG43" s="93"/>
      <c r="AH43" s="93"/>
      <c r="AI43" s="93"/>
      <c r="AJ43" s="91"/>
      <c r="AK43" s="92"/>
      <c r="AL43" s="88"/>
      <c r="AM43" s="90"/>
      <c r="AN43" s="88"/>
      <c r="AO43" s="89"/>
      <c r="AQ43" s="80"/>
      <c r="AS43" s="93"/>
      <c r="AT43" s="93"/>
      <c r="AU43" s="93"/>
      <c r="AV43" s="93"/>
      <c r="AW43" s="93"/>
      <c r="AX43" s="93"/>
      <c r="AY43" s="93"/>
      <c r="AZ43" s="93"/>
      <c r="BA43" s="93"/>
      <c r="BB43" s="93"/>
      <c r="BC43" s="93"/>
      <c r="BD43" s="93"/>
      <c r="BE43" s="91"/>
      <c r="BF43" s="92"/>
      <c r="BG43" s="88"/>
      <c r="BH43" s="90"/>
      <c r="BI43" s="88"/>
      <c r="BJ43" s="89"/>
      <c r="BL43" s="80"/>
      <c r="BN43" s="93"/>
      <c r="BO43" s="93"/>
      <c r="BP43" s="93"/>
      <c r="BQ43" s="93"/>
      <c r="BR43" s="93"/>
      <c r="BS43" s="93"/>
      <c r="BT43" s="93"/>
      <c r="BU43" s="93"/>
      <c r="BV43" s="93"/>
      <c r="BW43" s="93"/>
      <c r="BX43" s="93"/>
      <c r="BY43" s="93"/>
      <c r="BZ43" s="91"/>
      <c r="CA43" s="92"/>
      <c r="CB43" s="88"/>
      <c r="CC43" s="90"/>
      <c r="CD43" s="88"/>
      <c r="CE43" s="89"/>
      <c r="CG43" s="80"/>
      <c r="CI43" s="93"/>
      <c r="CJ43" s="93"/>
      <c r="CK43" s="93"/>
      <c r="CL43" s="93"/>
      <c r="CM43" s="93"/>
      <c r="CN43" s="93"/>
      <c r="CO43" s="93"/>
      <c r="CP43" s="93"/>
      <c r="CQ43" s="93"/>
      <c r="CR43" s="93"/>
      <c r="CS43" s="93"/>
      <c r="CT43" s="93"/>
      <c r="CU43" s="91"/>
      <c r="CV43" s="92"/>
      <c r="CW43" s="88"/>
      <c r="CX43" s="90"/>
      <c r="CY43" s="88"/>
      <c r="CZ43" s="89"/>
      <c r="DB43" s="80"/>
      <c r="DD43" s="93"/>
      <c r="DE43" s="93"/>
      <c r="DF43" s="93"/>
      <c r="DG43" s="93"/>
      <c r="DH43" s="93"/>
      <c r="DI43" s="93"/>
      <c r="DJ43" s="93"/>
      <c r="DK43" s="93"/>
      <c r="DL43" s="93"/>
      <c r="DM43" s="93"/>
      <c r="DN43" s="93"/>
      <c r="DO43" s="93"/>
      <c r="DP43" s="91"/>
      <c r="DQ43" s="92"/>
      <c r="DR43" s="88"/>
      <c r="DS43" s="90"/>
      <c r="DT43" s="88"/>
      <c r="DU43" s="89"/>
      <c r="DW43" s="27"/>
    </row>
    <row r="44" spans="1:127" ht="28.35" hidden="1" customHeight="1" outlineLevel="1" x14ac:dyDescent="0.4">
      <c r="A44" s="80"/>
      <c r="C44" s="87" t="str">
        <f>IFERROR(VLOOKUP(C43,リスト!$C$3:$E$72,3,FALSE),"")</f>
        <v/>
      </c>
      <c r="D44" s="87"/>
      <c r="E44" s="87" t="str">
        <f>IFERROR(VLOOKUP(E43,リスト!$C$3:$E$72,3,FALSE),"")</f>
        <v/>
      </c>
      <c r="F44" s="87"/>
      <c r="G44" s="87" t="str">
        <f>IFERROR(VLOOKUP(G43,リスト!$C$3:$E$72,3,FALSE),"")</f>
        <v/>
      </c>
      <c r="H44" s="87"/>
      <c r="I44" s="87" t="str">
        <f>IFERROR(VLOOKUP(I43,リスト!$C$3:$E$72,3,FALSE),"")</f>
        <v/>
      </c>
      <c r="J44" s="87"/>
      <c r="K44" s="87" t="str">
        <f>IFERROR(VLOOKUP(K43,リスト!$C$3:$E$72,3,FALSE),"")</f>
        <v/>
      </c>
      <c r="L44" s="87"/>
      <c r="M44" s="87" t="str">
        <f>IFERROR(VLOOKUP(M43,リスト!$C$3:$E$72,3,FALSE),"")</f>
        <v/>
      </c>
      <c r="N44" s="87"/>
      <c r="O44" s="86" t="str">
        <f>IFERROR(VLOOKUP(O43,リスト!$L$3:$N$52,3,FALSE),"")</f>
        <v/>
      </c>
      <c r="P44" s="86"/>
      <c r="Q44" s="86" t="str">
        <f>IFERROR(VLOOKUP(Q43,リスト!$L$3:$N$52,3,FALSE),"")</f>
        <v/>
      </c>
      <c r="R44" s="86"/>
      <c r="S44" s="86" t="str">
        <f>IFERROR(VLOOKUP(S43,リスト!$L$3:$N$52,3,FALSE),"")</f>
        <v/>
      </c>
      <c r="T44" s="86"/>
      <c r="V44" s="80"/>
      <c r="X44" s="87" t="str">
        <f>IFERROR(VLOOKUP(X43,リスト!$C$3:$E$72,3,FALSE),"")</f>
        <v/>
      </c>
      <c r="Y44" s="87"/>
      <c r="Z44" s="87" t="str">
        <f>IFERROR(VLOOKUP(Z43,リスト!$C$3:$E$72,3,FALSE),"")</f>
        <v/>
      </c>
      <c r="AA44" s="87"/>
      <c r="AB44" s="87" t="str">
        <f>IFERROR(VLOOKUP(AB43,リスト!$C$3:$E$72,3,FALSE),"")</f>
        <v/>
      </c>
      <c r="AC44" s="87"/>
      <c r="AD44" s="87" t="str">
        <f>IFERROR(VLOOKUP(AD43,リスト!$C$3:$E$72,3,FALSE),"")</f>
        <v/>
      </c>
      <c r="AE44" s="87"/>
      <c r="AF44" s="87" t="str">
        <f>IFERROR(VLOOKUP(AF43,リスト!$C$3:$E$72,3,FALSE),"")</f>
        <v/>
      </c>
      <c r="AG44" s="87"/>
      <c r="AH44" s="87" t="str">
        <f>IFERROR(VLOOKUP(AH43,リスト!$C$3:$E$72,3,FALSE),"")</f>
        <v/>
      </c>
      <c r="AI44" s="87"/>
      <c r="AJ44" s="86" t="str">
        <f>IFERROR(VLOOKUP(AJ43,リスト!$L$3:$N$52,3,FALSE),"")</f>
        <v/>
      </c>
      <c r="AK44" s="86"/>
      <c r="AL44" s="86" t="str">
        <f>IFERROR(VLOOKUP(AL43,リスト!$L$3:$N$52,3,FALSE),"")</f>
        <v/>
      </c>
      <c r="AM44" s="86"/>
      <c r="AN44" s="86" t="str">
        <f>IFERROR(VLOOKUP(AN43,リスト!$L$3:$N$52,3,FALSE),"")</f>
        <v/>
      </c>
      <c r="AO44" s="86"/>
      <c r="AQ44" s="80"/>
      <c r="AS44" s="87" t="str">
        <f>IFERROR(VLOOKUP(AS43,リスト!$C$3:$E$72,3,FALSE),"")</f>
        <v/>
      </c>
      <c r="AT44" s="87"/>
      <c r="AU44" s="87" t="str">
        <f>IFERROR(VLOOKUP(AU43,リスト!$C$3:$E$72,3,FALSE),"")</f>
        <v/>
      </c>
      <c r="AV44" s="87"/>
      <c r="AW44" s="87" t="str">
        <f>IFERROR(VLOOKUP(AW43,リスト!$C$3:$E$72,3,FALSE),"")</f>
        <v/>
      </c>
      <c r="AX44" s="87"/>
      <c r="AY44" s="87" t="str">
        <f>IFERROR(VLOOKUP(AY43,リスト!$C$3:$E$72,3,FALSE),"")</f>
        <v/>
      </c>
      <c r="AZ44" s="87"/>
      <c r="BA44" s="87" t="str">
        <f>IFERROR(VLOOKUP(BA43,リスト!$C$3:$E$72,3,FALSE),"")</f>
        <v/>
      </c>
      <c r="BB44" s="87"/>
      <c r="BC44" s="87" t="str">
        <f>IFERROR(VLOOKUP(BC43,リスト!$C$3:$E$72,3,FALSE),"")</f>
        <v/>
      </c>
      <c r="BD44" s="87"/>
      <c r="BE44" s="86" t="str">
        <f>IFERROR(VLOOKUP(BE43,リスト!$L$3:$N$52,3,FALSE),"")</f>
        <v/>
      </c>
      <c r="BF44" s="86"/>
      <c r="BG44" s="86" t="str">
        <f>IFERROR(VLOOKUP(BG43,リスト!$L$3:$N$52,3,FALSE),"")</f>
        <v/>
      </c>
      <c r="BH44" s="86"/>
      <c r="BI44" s="86" t="str">
        <f>IFERROR(VLOOKUP(BI43,リスト!$L$3:$N$52,3,FALSE),"")</f>
        <v/>
      </c>
      <c r="BJ44" s="86"/>
      <c r="BL44" s="80"/>
      <c r="BN44" s="87" t="str">
        <f>IFERROR(VLOOKUP(BN43,リスト!$C$3:$E$72,3,FALSE),"")</f>
        <v/>
      </c>
      <c r="BO44" s="87"/>
      <c r="BP44" s="87" t="str">
        <f>IFERROR(VLOOKUP(BP43,リスト!$C$3:$E$72,3,FALSE),"")</f>
        <v/>
      </c>
      <c r="BQ44" s="87"/>
      <c r="BR44" s="87" t="str">
        <f>IFERROR(VLOOKUP(BR43,リスト!$C$3:$E$72,3,FALSE),"")</f>
        <v/>
      </c>
      <c r="BS44" s="87"/>
      <c r="BT44" s="87" t="str">
        <f>IFERROR(VLOOKUP(BT43,リスト!$C$3:$E$72,3,FALSE),"")</f>
        <v/>
      </c>
      <c r="BU44" s="87"/>
      <c r="BV44" s="87" t="str">
        <f>IFERROR(VLOOKUP(BV43,リスト!$C$3:$E$72,3,FALSE),"")</f>
        <v/>
      </c>
      <c r="BW44" s="87"/>
      <c r="BX44" s="87" t="str">
        <f>IFERROR(VLOOKUP(BX43,リスト!$C$3:$E$72,3,FALSE),"")</f>
        <v/>
      </c>
      <c r="BY44" s="87"/>
      <c r="BZ44" s="86" t="str">
        <f>IFERROR(VLOOKUP(BZ43,リスト!$L$3:$N$52,3,FALSE),"")</f>
        <v/>
      </c>
      <c r="CA44" s="86"/>
      <c r="CB44" s="86" t="str">
        <f>IFERROR(VLOOKUP(CB43,リスト!$L$3:$N$52,3,FALSE),"")</f>
        <v/>
      </c>
      <c r="CC44" s="86"/>
      <c r="CD44" s="86" t="str">
        <f>IFERROR(VLOOKUP(CD43,リスト!$L$3:$N$52,3,FALSE),"")</f>
        <v/>
      </c>
      <c r="CE44" s="86"/>
      <c r="CG44" s="80"/>
      <c r="CI44" s="87" t="str">
        <f>IFERROR(VLOOKUP(CI43,リスト!$C$3:$E$72,3,FALSE),"")</f>
        <v/>
      </c>
      <c r="CJ44" s="87"/>
      <c r="CK44" s="87" t="str">
        <f>IFERROR(VLOOKUP(CK43,リスト!$C$3:$E$72,3,FALSE),"")</f>
        <v/>
      </c>
      <c r="CL44" s="87"/>
      <c r="CM44" s="87" t="str">
        <f>IFERROR(VLOOKUP(CM43,リスト!$C$3:$E$72,3,FALSE),"")</f>
        <v/>
      </c>
      <c r="CN44" s="87"/>
      <c r="CO44" s="87" t="str">
        <f>IFERROR(VLOOKUP(CO43,リスト!$C$3:$E$72,3,FALSE),"")</f>
        <v/>
      </c>
      <c r="CP44" s="87"/>
      <c r="CQ44" s="87" t="str">
        <f>IFERROR(VLOOKUP(CQ43,リスト!$C$3:$E$72,3,FALSE),"")</f>
        <v/>
      </c>
      <c r="CR44" s="87"/>
      <c r="CS44" s="87" t="str">
        <f>IFERROR(VLOOKUP(CS43,リスト!$C$3:$E$72,3,FALSE),"")</f>
        <v/>
      </c>
      <c r="CT44" s="87"/>
      <c r="CU44" s="86" t="str">
        <f>IFERROR(VLOOKUP(CU43,リスト!$L$3:$N$52,3,FALSE),"")</f>
        <v/>
      </c>
      <c r="CV44" s="86"/>
      <c r="CW44" s="86" t="str">
        <f>IFERROR(VLOOKUP(CW43,リスト!$L$3:$N$52,3,FALSE),"")</f>
        <v/>
      </c>
      <c r="CX44" s="86"/>
      <c r="CY44" s="86" t="str">
        <f>IFERROR(VLOOKUP(CY43,リスト!$L$3:$N$52,3,FALSE),"")</f>
        <v/>
      </c>
      <c r="CZ44" s="86"/>
      <c r="DB44" s="80"/>
      <c r="DD44" s="87" t="str">
        <f>IFERROR(VLOOKUP(DD43,リスト!$C$3:$E$72,3,FALSE),"")</f>
        <v/>
      </c>
      <c r="DE44" s="87"/>
      <c r="DF44" s="87" t="str">
        <f>IFERROR(VLOOKUP(DF43,リスト!$C$3:$E$72,3,FALSE),"")</f>
        <v/>
      </c>
      <c r="DG44" s="87"/>
      <c r="DH44" s="87" t="str">
        <f>IFERROR(VLOOKUP(DH43,リスト!$C$3:$E$72,3,FALSE),"")</f>
        <v/>
      </c>
      <c r="DI44" s="87"/>
      <c r="DJ44" s="87" t="str">
        <f>IFERROR(VLOOKUP(DJ43,リスト!$C$3:$E$72,3,FALSE),"")</f>
        <v/>
      </c>
      <c r="DK44" s="87"/>
      <c r="DL44" s="87" t="str">
        <f>IFERROR(VLOOKUP(DL43,リスト!$C$3:$E$72,3,FALSE),"")</f>
        <v/>
      </c>
      <c r="DM44" s="87"/>
      <c r="DN44" s="87" t="str">
        <f>IFERROR(VLOOKUP(DN43,リスト!$C$3:$E$72,3,FALSE),"")</f>
        <v/>
      </c>
      <c r="DO44" s="87"/>
      <c r="DP44" s="86" t="str">
        <f>IFERROR(VLOOKUP(DP43,リスト!$L$3:$N$52,3,FALSE),"")</f>
        <v/>
      </c>
      <c r="DQ44" s="86"/>
      <c r="DR44" s="86" t="str">
        <f>IFERROR(VLOOKUP(DR43,リスト!$L$3:$N$52,3,FALSE),"")</f>
        <v/>
      </c>
      <c r="DS44" s="86"/>
      <c r="DT44" s="86" t="str">
        <f>IFERROR(VLOOKUP(DT43,リスト!$L$3:$N$52,3,FALSE),"")</f>
        <v/>
      </c>
      <c r="DU44" s="86"/>
      <c r="DW44" s="27"/>
    </row>
    <row r="45" spans="1:127" ht="28.35" hidden="1" customHeight="1" outlineLevel="1" x14ac:dyDescent="0.4">
      <c r="A45" s="80"/>
      <c r="C45" s="84" t="s">
        <v>545</v>
      </c>
      <c r="D45" s="85"/>
      <c r="E45" s="81" t="str">
        <f>IF(C43="","",C43)&amp;IF(E43="",""," +"&amp;E43)&amp;IF(G43="",""," +"&amp;G43)&amp;IF(I43="",""," +"&amp;I43)&amp;IF(K43="",""," +"&amp;K43)&amp;IF(M43="",""," +"&amp;M43)&amp;IF(O43="",""," +SP"&amp;O43)&amp;IF(Q43="",""," +SP"&amp;Q43)&amp;IF(S43="",""," +SP"&amp;S43)&amp;"　コスト"&amp;SUM(C44:N44)*100&amp;"%"&amp;IF(AND(O43="",Q43="",S43=""),"","　Rd"&amp;IF(OR(O44="",O44="不要",O44="PC数"),0,O44)+IF(OR(Q44="",Q44="不要",Q44="PC数"),0,Q44)+IF(OR(S44="",S44="不要",S44="PC数"),0,S44))</f>
        <v>　コスト0%</v>
      </c>
      <c r="F45" s="82"/>
      <c r="G45" s="82"/>
      <c r="H45" s="82"/>
      <c r="I45" s="82"/>
      <c r="J45" s="82"/>
      <c r="K45" s="82"/>
      <c r="L45" s="82"/>
      <c r="M45" s="82"/>
      <c r="N45" s="82"/>
      <c r="O45" s="82"/>
      <c r="P45" s="82"/>
      <c r="Q45" s="82"/>
      <c r="R45" s="82"/>
      <c r="S45" s="82"/>
      <c r="T45" s="83"/>
      <c r="V45" s="80"/>
      <c r="X45" s="84" t="s">
        <v>545</v>
      </c>
      <c r="Y45" s="85"/>
      <c r="Z45" s="81" t="str">
        <f>IF(X43="","",X43)&amp;IF(Z43="",""," +"&amp;Z43)&amp;IF(AB43="",""," +"&amp;AB43)&amp;IF(AD43="",""," +"&amp;AD43)&amp;IF(AF43="",""," +"&amp;AF43)&amp;IF(AH43="",""," +"&amp;AH43)&amp;IF(AJ43="",""," +SP"&amp;AJ43)&amp;IF(AL43="",""," +SP"&amp;AL43)&amp;IF(AN43="",""," +SP"&amp;AN43)&amp;"　コスト"&amp;SUM(X44:AI44)*100&amp;"%"&amp;IF(AND(AJ43="",AL43="",AN43=""),"","　Rd"&amp;IF(OR(AJ44="",AJ44="不要",AJ44="PC数"),0,AJ44)+IF(OR(AL44="",AL44="不要",AL44="PC数"),0,AL44)+IF(OR(AN44="",AN44="不要",AN44="PC数"),0,AN44))</f>
        <v>　コスト0%</v>
      </c>
      <c r="AA45" s="82"/>
      <c r="AB45" s="82"/>
      <c r="AC45" s="82"/>
      <c r="AD45" s="82"/>
      <c r="AE45" s="82"/>
      <c r="AF45" s="82"/>
      <c r="AG45" s="82"/>
      <c r="AH45" s="82"/>
      <c r="AI45" s="82"/>
      <c r="AJ45" s="82"/>
      <c r="AK45" s="82"/>
      <c r="AL45" s="82"/>
      <c r="AM45" s="82"/>
      <c r="AN45" s="82"/>
      <c r="AO45" s="83"/>
      <c r="AQ45" s="80"/>
      <c r="AS45" s="84" t="s">
        <v>545</v>
      </c>
      <c r="AT45" s="85"/>
      <c r="AU45" s="81" t="str">
        <f>IF(AS43="","",AS43)&amp;IF(AU43="",""," +"&amp;AU43)&amp;IF(AW43="",""," +"&amp;AW43)&amp;IF(AY43="",""," +"&amp;AY43)&amp;IF(BA43="",""," +"&amp;BA43)&amp;IF(BC43="",""," +"&amp;BC43)&amp;IF(BE43="",""," +SP"&amp;BE43)&amp;IF(BG43="",""," +SP"&amp;BG43)&amp;IF(BI43="",""," +SP"&amp;BI43)&amp;"　コスト"&amp;SUM(AS44:BD44)*100&amp;"%"&amp;IF(AND(BE43="",BG43="",BI43=""),"","　Rd"&amp;IF(OR(BE44="",BE44="不要",BE44="PC数"),0,BE44)+IF(OR(BG44="",BG44="不要",BG44="PC数"),0,BG44)+IF(OR(BI44="",BI44="不要",BI44="PC数"),0,BI44))</f>
        <v>　コスト0%</v>
      </c>
      <c r="AV45" s="82"/>
      <c r="AW45" s="82"/>
      <c r="AX45" s="82"/>
      <c r="AY45" s="82"/>
      <c r="AZ45" s="82"/>
      <c r="BA45" s="82"/>
      <c r="BB45" s="82"/>
      <c r="BC45" s="82"/>
      <c r="BD45" s="82"/>
      <c r="BE45" s="82"/>
      <c r="BF45" s="82"/>
      <c r="BG45" s="82"/>
      <c r="BH45" s="82"/>
      <c r="BI45" s="82"/>
      <c r="BJ45" s="83"/>
      <c r="BL45" s="80"/>
      <c r="BN45" s="84" t="s">
        <v>545</v>
      </c>
      <c r="BO45" s="85"/>
      <c r="BP45" s="81" t="str">
        <f>IF(BN43="","",BN43)&amp;IF(BP43="",""," +"&amp;BP43)&amp;IF(BR43="",""," +"&amp;BR43)&amp;IF(BT43="",""," +"&amp;BT43)&amp;IF(BV43="",""," +"&amp;BV43)&amp;IF(BX43="",""," +"&amp;BX43)&amp;IF(BZ43="",""," +SP"&amp;BZ43)&amp;IF(CB43="",""," +SP"&amp;CB43)&amp;IF(CD43="",""," +SP"&amp;CD43)&amp;"　コスト"&amp;SUM(BN44:BY44)*100&amp;"%"&amp;IF(AND(BZ43="",CB43="",CD43=""),"","　Rd"&amp;IF(OR(BZ44="",BZ44="不要",BZ44="PC数"),0,BZ44)+IF(OR(CB44="",CB44="不要",CB44="PC数"),0,CB44)+IF(OR(CD44="",CD44="不要",CD44="PC数"),0,CD44))</f>
        <v>　コスト0%</v>
      </c>
      <c r="BQ45" s="82"/>
      <c r="BR45" s="82"/>
      <c r="BS45" s="82"/>
      <c r="BT45" s="82"/>
      <c r="BU45" s="82"/>
      <c r="BV45" s="82"/>
      <c r="BW45" s="82"/>
      <c r="BX45" s="82"/>
      <c r="BY45" s="82"/>
      <c r="BZ45" s="82"/>
      <c r="CA45" s="82"/>
      <c r="CB45" s="82"/>
      <c r="CC45" s="82"/>
      <c r="CD45" s="82"/>
      <c r="CE45" s="83"/>
      <c r="CG45" s="80"/>
      <c r="CI45" s="84" t="s">
        <v>545</v>
      </c>
      <c r="CJ45" s="85"/>
      <c r="CK45" s="81" t="str">
        <f>IF(CI43="","",CI43)&amp;IF(CK43="",""," +"&amp;CK43)&amp;IF(CM43="",""," +"&amp;CM43)&amp;IF(CO43="",""," +"&amp;CO43)&amp;IF(CQ43="",""," +"&amp;CQ43)&amp;IF(CS43="",""," +"&amp;CS43)&amp;IF(CU43="",""," +SP"&amp;CU43)&amp;IF(CW43="",""," +SP"&amp;CW43)&amp;IF(CY43="",""," +SP"&amp;CY43)&amp;"　コスト"&amp;SUM(CI44:CT44)*100&amp;"%"&amp;IF(AND(CU43="",CW43="",CY43=""),"","　Rd"&amp;IF(OR(CU44="",CU44="不要",CU44="PC数"),0,CU44)+IF(OR(CW44="",CW44="不要",CW44="PC数"),0,CW44)+IF(OR(CY44="",CY44="不要",CY44="PC数"),0,CY44))</f>
        <v>　コスト0%</v>
      </c>
      <c r="CL45" s="82"/>
      <c r="CM45" s="82"/>
      <c r="CN45" s="82"/>
      <c r="CO45" s="82"/>
      <c r="CP45" s="82"/>
      <c r="CQ45" s="82"/>
      <c r="CR45" s="82"/>
      <c r="CS45" s="82"/>
      <c r="CT45" s="82"/>
      <c r="CU45" s="82"/>
      <c r="CV45" s="82"/>
      <c r="CW45" s="82"/>
      <c r="CX45" s="82"/>
      <c r="CY45" s="82"/>
      <c r="CZ45" s="83"/>
      <c r="DB45" s="80"/>
      <c r="DD45" s="84" t="s">
        <v>545</v>
      </c>
      <c r="DE45" s="85"/>
      <c r="DF45" s="81" t="str">
        <f>IF(DD43="","",DD43)&amp;IF(DF43="",""," +"&amp;DF43)&amp;IF(DH43="",""," +"&amp;DH43)&amp;IF(DJ43="",""," +"&amp;DJ43)&amp;IF(DL43="",""," +"&amp;DL43)&amp;IF(DN43="",""," +"&amp;DN43)&amp;IF(DP43="",""," +SP"&amp;DP43)&amp;IF(DR43="",""," +SP"&amp;DR43)&amp;IF(DT43="",""," +SP"&amp;DT43)&amp;"　コスト"&amp;SUM(DD44:DO44)*100&amp;"%"&amp;IF(AND(DP43="",DR43="",DT43=""),"","　Rd"&amp;IF(OR(DP44="",DP44="不要",DP44="PC数"),0,DP44)+IF(OR(DR44="",DR44="不要",DR44="PC数"),0,DR44)+IF(OR(DT44="",DT44="不要",DT44="PC数"),0,DT44))</f>
        <v>　コスト0%</v>
      </c>
      <c r="DG45" s="82"/>
      <c r="DH45" s="82"/>
      <c r="DI45" s="82"/>
      <c r="DJ45" s="82"/>
      <c r="DK45" s="82"/>
      <c r="DL45" s="82"/>
      <c r="DM45" s="82"/>
      <c r="DN45" s="82"/>
      <c r="DO45" s="82"/>
      <c r="DP45" s="82"/>
      <c r="DQ45" s="82"/>
      <c r="DR45" s="82"/>
      <c r="DS45" s="82"/>
      <c r="DT45" s="82"/>
      <c r="DU45" s="83"/>
      <c r="DW45" s="27"/>
    </row>
    <row r="46" spans="1:127" ht="28.35" hidden="1" customHeight="1" outlineLevel="1" x14ac:dyDescent="0.4">
      <c r="A46" s="80"/>
      <c r="V46" s="80"/>
      <c r="AQ46" s="80"/>
      <c r="BL46" s="80"/>
      <c r="CG46" s="80"/>
      <c r="DB46" s="80"/>
      <c r="DW46" s="27"/>
    </row>
    <row r="47" spans="1:127" ht="28.35" hidden="1" customHeight="1" outlineLevel="1" x14ac:dyDescent="0.4">
      <c r="A47" s="80"/>
      <c r="C47" s="75" t="s">
        <v>548</v>
      </c>
      <c r="D47" s="75"/>
      <c r="E47" s="75"/>
      <c r="F47" s="75"/>
      <c r="G47" s="75"/>
      <c r="H47" s="75"/>
      <c r="I47" s="75"/>
      <c r="J47" s="75"/>
      <c r="K47" s="75"/>
      <c r="L47" s="75"/>
      <c r="M47" s="75"/>
      <c r="N47" s="75"/>
      <c r="O47" s="76"/>
      <c r="P47" s="76"/>
      <c r="Q47" s="76"/>
      <c r="R47" s="76"/>
      <c r="S47" s="76"/>
      <c r="T47" s="76"/>
      <c r="V47" s="80"/>
      <c r="X47" s="75" t="s">
        <v>548</v>
      </c>
      <c r="Y47" s="75"/>
      <c r="Z47" s="75"/>
      <c r="AA47" s="75"/>
      <c r="AB47" s="75"/>
      <c r="AC47" s="75"/>
      <c r="AD47" s="75"/>
      <c r="AE47" s="75"/>
      <c r="AF47" s="75"/>
      <c r="AG47" s="75"/>
      <c r="AH47" s="75"/>
      <c r="AI47" s="75"/>
      <c r="AJ47" s="76"/>
      <c r="AK47" s="76"/>
      <c r="AL47" s="76"/>
      <c r="AM47" s="76"/>
      <c r="AN47" s="76"/>
      <c r="AO47" s="76"/>
      <c r="AQ47" s="80"/>
      <c r="AS47" s="75" t="s">
        <v>548</v>
      </c>
      <c r="AT47" s="75"/>
      <c r="AU47" s="75"/>
      <c r="AV47" s="75"/>
      <c r="AW47" s="75"/>
      <c r="AX47" s="75"/>
      <c r="AY47" s="75"/>
      <c r="AZ47" s="75"/>
      <c r="BA47" s="75"/>
      <c r="BB47" s="75"/>
      <c r="BC47" s="75"/>
      <c r="BD47" s="75"/>
      <c r="BE47" s="76"/>
      <c r="BF47" s="76"/>
      <c r="BG47" s="76"/>
      <c r="BH47" s="76"/>
      <c r="BI47" s="76"/>
      <c r="BJ47" s="76"/>
      <c r="BL47" s="80"/>
      <c r="BN47" s="75" t="s">
        <v>548</v>
      </c>
      <c r="BO47" s="75"/>
      <c r="BP47" s="75"/>
      <c r="BQ47" s="75"/>
      <c r="BR47" s="75"/>
      <c r="BS47" s="75"/>
      <c r="BT47" s="75"/>
      <c r="BU47" s="75"/>
      <c r="BV47" s="75"/>
      <c r="BW47" s="75"/>
      <c r="BX47" s="75"/>
      <c r="BY47" s="75"/>
      <c r="BZ47" s="76"/>
      <c r="CA47" s="76"/>
      <c r="CB47" s="76"/>
      <c r="CC47" s="76"/>
      <c r="CD47" s="76"/>
      <c r="CE47" s="76"/>
      <c r="CG47" s="80"/>
      <c r="CI47" s="75" t="s">
        <v>548</v>
      </c>
      <c r="CJ47" s="75"/>
      <c r="CK47" s="75"/>
      <c r="CL47" s="75"/>
      <c r="CM47" s="75"/>
      <c r="CN47" s="75"/>
      <c r="CO47" s="75"/>
      <c r="CP47" s="75"/>
      <c r="CQ47" s="75"/>
      <c r="CR47" s="75"/>
      <c r="CS47" s="75"/>
      <c r="CT47" s="75"/>
      <c r="CU47" s="76"/>
      <c r="CV47" s="76"/>
      <c r="CW47" s="76"/>
      <c r="CX47" s="76"/>
      <c r="CY47" s="76"/>
      <c r="CZ47" s="76"/>
      <c r="DB47" s="80"/>
      <c r="DD47" s="75" t="s">
        <v>548</v>
      </c>
      <c r="DE47" s="75"/>
      <c r="DF47" s="75"/>
      <c r="DG47" s="75"/>
      <c r="DH47" s="75"/>
      <c r="DI47" s="75"/>
      <c r="DJ47" s="75"/>
      <c r="DK47" s="75"/>
      <c r="DL47" s="75"/>
      <c r="DM47" s="75"/>
      <c r="DN47" s="75"/>
      <c r="DO47" s="75"/>
      <c r="DP47" s="76"/>
      <c r="DQ47" s="76"/>
      <c r="DR47" s="76"/>
      <c r="DS47" s="76"/>
      <c r="DT47" s="76"/>
      <c r="DU47" s="76"/>
      <c r="DW47" s="27"/>
    </row>
    <row r="48" spans="1:127" ht="28.35" hidden="1" customHeight="1" outlineLevel="1" x14ac:dyDescent="0.4">
      <c r="A48" s="80"/>
      <c r="C48" s="93"/>
      <c r="D48" s="93"/>
      <c r="E48" s="93"/>
      <c r="F48" s="93"/>
      <c r="G48" s="93"/>
      <c r="H48" s="93"/>
      <c r="I48" s="93"/>
      <c r="J48" s="93"/>
      <c r="K48" s="93"/>
      <c r="L48" s="93"/>
      <c r="M48" s="93"/>
      <c r="N48" s="93"/>
      <c r="O48" s="91"/>
      <c r="P48" s="92"/>
      <c r="Q48" s="88"/>
      <c r="R48" s="90"/>
      <c r="S48" s="88"/>
      <c r="T48" s="89"/>
      <c r="V48" s="80"/>
      <c r="X48" s="93"/>
      <c r="Y48" s="93"/>
      <c r="Z48" s="93"/>
      <c r="AA48" s="93"/>
      <c r="AB48" s="93"/>
      <c r="AC48" s="93"/>
      <c r="AD48" s="93"/>
      <c r="AE48" s="93"/>
      <c r="AF48" s="93"/>
      <c r="AG48" s="93"/>
      <c r="AH48" s="93"/>
      <c r="AI48" s="93"/>
      <c r="AJ48" s="91"/>
      <c r="AK48" s="92"/>
      <c r="AL48" s="88"/>
      <c r="AM48" s="90"/>
      <c r="AN48" s="88"/>
      <c r="AO48" s="89"/>
      <c r="AQ48" s="80"/>
      <c r="AS48" s="93"/>
      <c r="AT48" s="93"/>
      <c r="AU48" s="93"/>
      <c r="AV48" s="93"/>
      <c r="AW48" s="93"/>
      <c r="AX48" s="93"/>
      <c r="AY48" s="93"/>
      <c r="AZ48" s="93"/>
      <c r="BA48" s="93"/>
      <c r="BB48" s="93"/>
      <c r="BC48" s="93"/>
      <c r="BD48" s="93"/>
      <c r="BE48" s="91"/>
      <c r="BF48" s="92"/>
      <c r="BG48" s="88"/>
      <c r="BH48" s="90"/>
      <c r="BI48" s="88"/>
      <c r="BJ48" s="89"/>
      <c r="BL48" s="80"/>
      <c r="BN48" s="93"/>
      <c r="BO48" s="93"/>
      <c r="BP48" s="93"/>
      <c r="BQ48" s="93"/>
      <c r="BR48" s="93"/>
      <c r="BS48" s="93"/>
      <c r="BT48" s="93"/>
      <c r="BU48" s="93"/>
      <c r="BV48" s="93"/>
      <c r="BW48" s="93"/>
      <c r="BX48" s="93"/>
      <c r="BY48" s="93"/>
      <c r="BZ48" s="91"/>
      <c r="CA48" s="92"/>
      <c r="CB48" s="88"/>
      <c r="CC48" s="90"/>
      <c r="CD48" s="88"/>
      <c r="CE48" s="89"/>
      <c r="CG48" s="80"/>
      <c r="CI48" s="93"/>
      <c r="CJ48" s="93"/>
      <c r="CK48" s="93"/>
      <c r="CL48" s="93"/>
      <c r="CM48" s="93"/>
      <c r="CN48" s="93"/>
      <c r="CO48" s="93"/>
      <c r="CP48" s="93"/>
      <c r="CQ48" s="93"/>
      <c r="CR48" s="93"/>
      <c r="CS48" s="93"/>
      <c r="CT48" s="93"/>
      <c r="CU48" s="91"/>
      <c r="CV48" s="92"/>
      <c r="CW48" s="88"/>
      <c r="CX48" s="90"/>
      <c r="CY48" s="88"/>
      <c r="CZ48" s="89"/>
      <c r="DB48" s="80"/>
      <c r="DD48" s="93"/>
      <c r="DE48" s="93"/>
      <c r="DF48" s="93"/>
      <c r="DG48" s="93"/>
      <c r="DH48" s="93"/>
      <c r="DI48" s="93"/>
      <c r="DJ48" s="93"/>
      <c r="DK48" s="93"/>
      <c r="DL48" s="93"/>
      <c r="DM48" s="93"/>
      <c r="DN48" s="93"/>
      <c r="DO48" s="93"/>
      <c r="DP48" s="91"/>
      <c r="DQ48" s="92"/>
      <c r="DR48" s="88"/>
      <c r="DS48" s="90"/>
      <c r="DT48" s="88"/>
      <c r="DU48" s="89"/>
      <c r="DW48" s="27"/>
    </row>
    <row r="49" spans="1:127" ht="28.35" hidden="1" customHeight="1" outlineLevel="1" x14ac:dyDescent="0.4">
      <c r="A49" s="80"/>
      <c r="C49" s="87" t="str">
        <f>IFERROR(VLOOKUP(C48,リスト!$C$3:$E$72,3,FALSE),"")</f>
        <v/>
      </c>
      <c r="D49" s="87"/>
      <c r="E49" s="87" t="str">
        <f>IFERROR(VLOOKUP(E48,リスト!$C$3:$E$72,3,FALSE),"")</f>
        <v/>
      </c>
      <c r="F49" s="87"/>
      <c r="G49" s="87" t="str">
        <f>IFERROR(VLOOKUP(G48,リスト!$C$3:$E$72,3,FALSE),"")</f>
        <v/>
      </c>
      <c r="H49" s="87"/>
      <c r="I49" s="87" t="str">
        <f>IFERROR(VLOOKUP(I48,リスト!$C$3:$E$72,3,FALSE),"")</f>
        <v/>
      </c>
      <c r="J49" s="87"/>
      <c r="K49" s="87" t="str">
        <f>IFERROR(VLOOKUP(K48,リスト!$C$3:$E$72,3,FALSE),"")</f>
        <v/>
      </c>
      <c r="L49" s="87"/>
      <c r="M49" s="87" t="str">
        <f>IFERROR(VLOOKUP(M48,リスト!$C$3:$E$72,3,FALSE),"")</f>
        <v/>
      </c>
      <c r="N49" s="87"/>
      <c r="O49" s="86" t="str">
        <f>IFERROR(VLOOKUP(O48,リスト!$L$3:$N$52,3,FALSE),"")</f>
        <v/>
      </c>
      <c r="P49" s="86"/>
      <c r="Q49" s="86" t="str">
        <f>IFERROR(VLOOKUP(Q48,リスト!$L$3:$N$52,3,FALSE),"")</f>
        <v/>
      </c>
      <c r="R49" s="86"/>
      <c r="S49" s="86" t="str">
        <f>IFERROR(VLOOKUP(S48,リスト!$L$3:$N$52,3,FALSE),"")</f>
        <v/>
      </c>
      <c r="T49" s="86"/>
      <c r="V49" s="80"/>
      <c r="X49" s="87" t="str">
        <f>IFERROR(VLOOKUP(X48,リスト!$C$3:$E$72,3,FALSE),"")</f>
        <v/>
      </c>
      <c r="Y49" s="87"/>
      <c r="Z49" s="87" t="str">
        <f>IFERROR(VLOOKUP(Z48,リスト!$C$3:$E$72,3,FALSE),"")</f>
        <v/>
      </c>
      <c r="AA49" s="87"/>
      <c r="AB49" s="87" t="str">
        <f>IFERROR(VLOOKUP(AB48,リスト!$C$3:$E$72,3,FALSE),"")</f>
        <v/>
      </c>
      <c r="AC49" s="87"/>
      <c r="AD49" s="87" t="str">
        <f>IFERROR(VLOOKUP(AD48,リスト!$C$3:$E$72,3,FALSE),"")</f>
        <v/>
      </c>
      <c r="AE49" s="87"/>
      <c r="AF49" s="87" t="str">
        <f>IFERROR(VLOOKUP(AF48,リスト!$C$3:$E$72,3,FALSE),"")</f>
        <v/>
      </c>
      <c r="AG49" s="87"/>
      <c r="AH49" s="87" t="str">
        <f>IFERROR(VLOOKUP(AH48,リスト!$C$3:$E$72,3,FALSE),"")</f>
        <v/>
      </c>
      <c r="AI49" s="87"/>
      <c r="AJ49" s="86" t="str">
        <f>IFERROR(VLOOKUP(AJ48,リスト!$L$3:$N$52,3,FALSE),"")</f>
        <v/>
      </c>
      <c r="AK49" s="86"/>
      <c r="AL49" s="86" t="str">
        <f>IFERROR(VLOOKUP(AL48,リスト!$L$3:$N$52,3,FALSE),"")</f>
        <v/>
      </c>
      <c r="AM49" s="86"/>
      <c r="AN49" s="86" t="str">
        <f>IFERROR(VLOOKUP(AN48,リスト!$L$3:$N$52,3,FALSE),"")</f>
        <v/>
      </c>
      <c r="AO49" s="86"/>
      <c r="AQ49" s="80"/>
      <c r="AS49" s="87" t="str">
        <f>IFERROR(VLOOKUP(AS48,リスト!$C$3:$E$72,3,FALSE),"")</f>
        <v/>
      </c>
      <c r="AT49" s="87"/>
      <c r="AU49" s="87" t="str">
        <f>IFERROR(VLOOKUP(AU48,リスト!$C$3:$E$72,3,FALSE),"")</f>
        <v/>
      </c>
      <c r="AV49" s="87"/>
      <c r="AW49" s="87" t="str">
        <f>IFERROR(VLOOKUP(AW48,リスト!$C$3:$E$72,3,FALSE),"")</f>
        <v/>
      </c>
      <c r="AX49" s="87"/>
      <c r="AY49" s="87" t="str">
        <f>IFERROR(VLOOKUP(AY48,リスト!$C$3:$E$72,3,FALSE),"")</f>
        <v/>
      </c>
      <c r="AZ49" s="87"/>
      <c r="BA49" s="87" t="str">
        <f>IFERROR(VLOOKUP(BA48,リスト!$C$3:$E$72,3,FALSE),"")</f>
        <v/>
      </c>
      <c r="BB49" s="87"/>
      <c r="BC49" s="87" t="str">
        <f>IFERROR(VLOOKUP(BC48,リスト!$C$3:$E$72,3,FALSE),"")</f>
        <v/>
      </c>
      <c r="BD49" s="87"/>
      <c r="BE49" s="86" t="str">
        <f>IFERROR(VLOOKUP(BE48,リスト!$L$3:$N$52,3,FALSE),"")</f>
        <v/>
      </c>
      <c r="BF49" s="86"/>
      <c r="BG49" s="86" t="str">
        <f>IFERROR(VLOOKUP(BG48,リスト!$L$3:$N$52,3,FALSE),"")</f>
        <v/>
      </c>
      <c r="BH49" s="86"/>
      <c r="BI49" s="86" t="str">
        <f>IFERROR(VLOOKUP(BI48,リスト!$L$3:$N$52,3,FALSE),"")</f>
        <v/>
      </c>
      <c r="BJ49" s="86"/>
      <c r="BL49" s="80"/>
      <c r="BN49" s="87" t="str">
        <f>IFERROR(VLOOKUP(BN48,リスト!$C$3:$E$72,3,FALSE),"")</f>
        <v/>
      </c>
      <c r="BO49" s="87"/>
      <c r="BP49" s="87" t="str">
        <f>IFERROR(VLOOKUP(BP48,リスト!$C$3:$E$72,3,FALSE),"")</f>
        <v/>
      </c>
      <c r="BQ49" s="87"/>
      <c r="BR49" s="87" t="str">
        <f>IFERROR(VLOOKUP(BR48,リスト!$C$3:$E$72,3,FALSE),"")</f>
        <v/>
      </c>
      <c r="BS49" s="87"/>
      <c r="BT49" s="87" t="str">
        <f>IFERROR(VLOOKUP(BT48,リスト!$C$3:$E$72,3,FALSE),"")</f>
        <v/>
      </c>
      <c r="BU49" s="87"/>
      <c r="BV49" s="87" t="str">
        <f>IFERROR(VLOOKUP(BV48,リスト!$C$3:$E$72,3,FALSE),"")</f>
        <v/>
      </c>
      <c r="BW49" s="87"/>
      <c r="BX49" s="87" t="str">
        <f>IFERROR(VLOOKUP(BX48,リスト!$C$3:$E$72,3,FALSE),"")</f>
        <v/>
      </c>
      <c r="BY49" s="87"/>
      <c r="BZ49" s="86" t="str">
        <f>IFERROR(VLOOKUP(BZ48,リスト!$L$3:$N$52,3,FALSE),"")</f>
        <v/>
      </c>
      <c r="CA49" s="86"/>
      <c r="CB49" s="86" t="str">
        <f>IFERROR(VLOOKUP(CB48,リスト!$L$3:$N$52,3,FALSE),"")</f>
        <v/>
      </c>
      <c r="CC49" s="86"/>
      <c r="CD49" s="86" t="str">
        <f>IFERROR(VLOOKUP(CD48,リスト!$L$3:$N$52,3,FALSE),"")</f>
        <v/>
      </c>
      <c r="CE49" s="86"/>
      <c r="CG49" s="80"/>
      <c r="CI49" s="87" t="str">
        <f>IFERROR(VLOOKUP(CI48,リスト!$C$3:$E$72,3,FALSE),"")</f>
        <v/>
      </c>
      <c r="CJ49" s="87"/>
      <c r="CK49" s="87" t="str">
        <f>IFERROR(VLOOKUP(CK48,リスト!$C$3:$E$72,3,FALSE),"")</f>
        <v/>
      </c>
      <c r="CL49" s="87"/>
      <c r="CM49" s="87" t="str">
        <f>IFERROR(VLOOKUP(CM48,リスト!$C$3:$E$72,3,FALSE),"")</f>
        <v/>
      </c>
      <c r="CN49" s="87"/>
      <c r="CO49" s="87" t="str">
        <f>IFERROR(VLOOKUP(CO48,リスト!$C$3:$E$72,3,FALSE),"")</f>
        <v/>
      </c>
      <c r="CP49" s="87"/>
      <c r="CQ49" s="87" t="str">
        <f>IFERROR(VLOOKUP(CQ48,リスト!$C$3:$E$72,3,FALSE),"")</f>
        <v/>
      </c>
      <c r="CR49" s="87"/>
      <c r="CS49" s="87" t="str">
        <f>IFERROR(VLOOKUP(CS48,リスト!$C$3:$E$72,3,FALSE),"")</f>
        <v/>
      </c>
      <c r="CT49" s="87"/>
      <c r="CU49" s="86" t="str">
        <f>IFERROR(VLOOKUP(CU48,リスト!$L$3:$N$52,3,FALSE),"")</f>
        <v/>
      </c>
      <c r="CV49" s="86"/>
      <c r="CW49" s="86" t="str">
        <f>IFERROR(VLOOKUP(CW48,リスト!$L$3:$N$52,3,FALSE),"")</f>
        <v/>
      </c>
      <c r="CX49" s="86"/>
      <c r="CY49" s="86" t="str">
        <f>IFERROR(VLOOKUP(CY48,リスト!$L$3:$N$52,3,FALSE),"")</f>
        <v/>
      </c>
      <c r="CZ49" s="86"/>
      <c r="DB49" s="80"/>
      <c r="DD49" s="87" t="str">
        <f>IFERROR(VLOOKUP(DD48,リスト!$C$3:$E$72,3,FALSE),"")</f>
        <v/>
      </c>
      <c r="DE49" s="87"/>
      <c r="DF49" s="87" t="str">
        <f>IFERROR(VLOOKUP(DF48,リスト!$C$3:$E$72,3,FALSE),"")</f>
        <v/>
      </c>
      <c r="DG49" s="87"/>
      <c r="DH49" s="87" t="str">
        <f>IFERROR(VLOOKUP(DH48,リスト!$C$3:$E$72,3,FALSE),"")</f>
        <v/>
      </c>
      <c r="DI49" s="87"/>
      <c r="DJ49" s="87" t="str">
        <f>IFERROR(VLOOKUP(DJ48,リスト!$C$3:$E$72,3,FALSE),"")</f>
        <v/>
      </c>
      <c r="DK49" s="87"/>
      <c r="DL49" s="87" t="str">
        <f>IFERROR(VLOOKUP(DL48,リスト!$C$3:$E$72,3,FALSE),"")</f>
        <v/>
      </c>
      <c r="DM49" s="87"/>
      <c r="DN49" s="87" t="str">
        <f>IFERROR(VLOOKUP(DN48,リスト!$C$3:$E$72,3,FALSE),"")</f>
        <v/>
      </c>
      <c r="DO49" s="87"/>
      <c r="DP49" s="86" t="str">
        <f>IFERROR(VLOOKUP(DP48,リスト!$L$3:$N$52,3,FALSE),"")</f>
        <v/>
      </c>
      <c r="DQ49" s="86"/>
      <c r="DR49" s="86" t="str">
        <f>IFERROR(VLOOKUP(DR48,リスト!$L$3:$N$52,3,FALSE),"")</f>
        <v/>
      </c>
      <c r="DS49" s="86"/>
      <c r="DT49" s="86" t="str">
        <f>IFERROR(VLOOKUP(DT48,リスト!$L$3:$N$52,3,FALSE),"")</f>
        <v/>
      </c>
      <c r="DU49" s="86"/>
      <c r="DW49" s="27"/>
    </row>
    <row r="50" spans="1:127" ht="28.35" hidden="1" customHeight="1" outlineLevel="1" x14ac:dyDescent="0.4">
      <c r="A50" s="80"/>
      <c r="C50" s="84" t="s">
        <v>545</v>
      </c>
      <c r="D50" s="85"/>
      <c r="E50" s="81" t="str">
        <f>IF(C48="","",C48)&amp;IF(E48="",""," +"&amp;E48)&amp;IF(G48="",""," +"&amp;G48)&amp;IF(I48="",""," +"&amp;I48)&amp;IF(K48="",""," +"&amp;K48)&amp;IF(M48="",""," +"&amp;M48)&amp;IF(O48="",""," +SP"&amp;O48)&amp;IF(Q48="",""," +SP"&amp;Q48)&amp;IF(S48="",""," +SP"&amp;S48)&amp;"　コスト"&amp;SUM(C49:N49)*100&amp;"%"&amp;IF(AND(O48="",Q48="",S48=""),"","　Rd"&amp;IF(OR(O49="",O49="不要",O49="PC数"),0,O49)+IF(OR(Q49="",Q49="不要",Q49="PC数"),0,Q49)+IF(OR(S49="",S49="不要",S49="PC数"),0,S49))</f>
        <v>　コスト0%</v>
      </c>
      <c r="F50" s="82"/>
      <c r="G50" s="82"/>
      <c r="H50" s="82"/>
      <c r="I50" s="82"/>
      <c r="J50" s="82"/>
      <c r="K50" s="82"/>
      <c r="L50" s="82"/>
      <c r="M50" s="82"/>
      <c r="N50" s="82"/>
      <c r="O50" s="82"/>
      <c r="P50" s="82"/>
      <c r="Q50" s="82"/>
      <c r="R50" s="82"/>
      <c r="S50" s="82"/>
      <c r="T50" s="83"/>
      <c r="V50" s="80"/>
      <c r="X50" s="84" t="s">
        <v>545</v>
      </c>
      <c r="Y50" s="85"/>
      <c r="Z50" s="81" t="str">
        <f>IF(X48="","",X48)&amp;IF(Z48="",""," +"&amp;Z48)&amp;IF(AB48="",""," +"&amp;AB48)&amp;IF(AD48="",""," +"&amp;AD48)&amp;IF(AF48="",""," +"&amp;AF48)&amp;IF(AH48="",""," +"&amp;AH48)&amp;IF(AJ48="",""," +SP"&amp;AJ48)&amp;IF(AL48="",""," +SP"&amp;AL48)&amp;IF(AN48="",""," +SP"&amp;AN48)&amp;"　コスト"&amp;SUM(X49:AI49)*100&amp;"%"&amp;IF(AND(AJ48="",AL48="",AN48=""),"","　Rd"&amp;IF(OR(AJ49="",AJ49="不要",AJ49="PC数"),0,AJ49)+IF(OR(AL49="",AL49="不要",AL49="PC数"),0,AL49)+IF(OR(AN49="",AN49="不要",AN49="PC数"),0,AN49))</f>
        <v>　コスト0%</v>
      </c>
      <c r="AA50" s="82"/>
      <c r="AB50" s="82"/>
      <c r="AC50" s="82"/>
      <c r="AD50" s="82"/>
      <c r="AE50" s="82"/>
      <c r="AF50" s="82"/>
      <c r="AG50" s="82"/>
      <c r="AH50" s="82"/>
      <c r="AI50" s="82"/>
      <c r="AJ50" s="82"/>
      <c r="AK50" s="82"/>
      <c r="AL50" s="82"/>
      <c r="AM50" s="82"/>
      <c r="AN50" s="82"/>
      <c r="AO50" s="83"/>
      <c r="AQ50" s="80"/>
      <c r="AS50" s="84" t="s">
        <v>545</v>
      </c>
      <c r="AT50" s="85"/>
      <c r="AU50" s="81" t="str">
        <f>IF(AS48="","",AS48)&amp;IF(AU48="",""," +"&amp;AU48)&amp;IF(AW48="",""," +"&amp;AW48)&amp;IF(AY48="",""," +"&amp;AY48)&amp;IF(BA48="",""," +"&amp;BA48)&amp;IF(BC48="",""," +"&amp;BC48)&amp;IF(BE48="",""," +SP"&amp;BE48)&amp;IF(BG48="",""," +SP"&amp;BG48)&amp;IF(BI48="",""," +SP"&amp;BI48)&amp;"　コスト"&amp;SUM(AS49:BD49)*100&amp;"%"&amp;IF(AND(BE48="",BG48="",BI48=""),"","　Rd"&amp;IF(OR(BE49="",BE49="不要",BE49="PC数"),0,BE49)+IF(OR(BG49="",BG49="不要",BG49="PC数"),0,BG49)+IF(OR(BI49="",BI49="不要",BI49="PC数"),0,BI49))</f>
        <v>　コスト0%</v>
      </c>
      <c r="AV50" s="82"/>
      <c r="AW50" s="82"/>
      <c r="AX50" s="82"/>
      <c r="AY50" s="82"/>
      <c r="AZ50" s="82"/>
      <c r="BA50" s="82"/>
      <c r="BB50" s="82"/>
      <c r="BC50" s="82"/>
      <c r="BD50" s="82"/>
      <c r="BE50" s="82"/>
      <c r="BF50" s="82"/>
      <c r="BG50" s="82"/>
      <c r="BH50" s="82"/>
      <c r="BI50" s="82"/>
      <c r="BJ50" s="83"/>
      <c r="BL50" s="80"/>
      <c r="BN50" s="84" t="s">
        <v>545</v>
      </c>
      <c r="BO50" s="85"/>
      <c r="BP50" s="81" t="str">
        <f>IF(BN48="","",BN48)&amp;IF(BP48="",""," +"&amp;BP48)&amp;IF(BR48="",""," +"&amp;BR48)&amp;IF(BT48="",""," +"&amp;BT48)&amp;IF(BV48="",""," +"&amp;BV48)&amp;IF(BX48="",""," +"&amp;BX48)&amp;IF(BZ48="",""," +SP"&amp;BZ48)&amp;IF(CB48="",""," +SP"&amp;CB48)&amp;IF(CD48="",""," +SP"&amp;CD48)&amp;"　コスト"&amp;SUM(BN49:BY49)*100&amp;"%"&amp;IF(AND(BZ48="",CB48="",CD48=""),"","　Rd"&amp;IF(OR(BZ49="",BZ49="不要",BZ49="PC数"),0,BZ49)+IF(OR(CB49="",CB49="不要",CB49="PC数"),0,CB49)+IF(OR(CD49="",CD49="不要",CD49="PC数"),0,CD49))</f>
        <v>　コスト0%</v>
      </c>
      <c r="BQ50" s="82"/>
      <c r="BR50" s="82"/>
      <c r="BS50" s="82"/>
      <c r="BT50" s="82"/>
      <c r="BU50" s="82"/>
      <c r="BV50" s="82"/>
      <c r="BW50" s="82"/>
      <c r="BX50" s="82"/>
      <c r="BY50" s="82"/>
      <c r="BZ50" s="82"/>
      <c r="CA50" s="82"/>
      <c r="CB50" s="82"/>
      <c r="CC50" s="82"/>
      <c r="CD50" s="82"/>
      <c r="CE50" s="83"/>
      <c r="CG50" s="80"/>
      <c r="CI50" s="84" t="s">
        <v>545</v>
      </c>
      <c r="CJ50" s="85"/>
      <c r="CK50" s="81" t="str">
        <f>IF(CI48="","",CI48)&amp;IF(CK48="",""," +"&amp;CK48)&amp;IF(CM48="",""," +"&amp;CM48)&amp;IF(CO48="",""," +"&amp;CO48)&amp;IF(CQ48="",""," +"&amp;CQ48)&amp;IF(CS48="",""," +"&amp;CS48)&amp;IF(CU48="",""," +SP"&amp;CU48)&amp;IF(CW48="",""," +SP"&amp;CW48)&amp;IF(CY48="",""," +SP"&amp;CY48)&amp;"　コスト"&amp;SUM(CI49:CT49)*100&amp;"%"&amp;IF(AND(CU48="",CW48="",CY48=""),"","　Rd"&amp;IF(OR(CU49="",CU49="不要",CU49="PC数"),0,CU49)+IF(OR(CW49="",CW49="不要",CW49="PC数"),0,CW49)+IF(OR(CY49="",CY49="不要",CY49="PC数"),0,CY49))</f>
        <v>　コスト0%</v>
      </c>
      <c r="CL50" s="82"/>
      <c r="CM50" s="82"/>
      <c r="CN50" s="82"/>
      <c r="CO50" s="82"/>
      <c r="CP50" s="82"/>
      <c r="CQ50" s="82"/>
      <c r="CR50" s="82"/>
      <c r="CS50" s="82"/>
      <c r="CT50" s="82"/>
      <c r="CU50" s="82"/>
      <c r="CV50" s="82"/>
      <c r="CW50" s="82"/>
      <c r="CX50" s="82"/>
      <c r="CY50" s="82"/>
      <c r="CZ50" s="83"/>
      <c r="DB50" s="80"/>
      <c r="DD50" s="84" t="s">
        <v>545</v>
      </c>
      <c r="DE50" s="85"/>
      <c r="DF50" s="81" t="str">
        <f>IF(DD48="","",DD48)&amp;IF(DF48="",""," +"&amp;DF48)&amp;IF(DH48="",""," +"&amp;DH48)&amp;IF(DJ48="",""," +"&amp;DJ48)&amp;IF(DL48="",""," +"&amp;DL48)&amp;IF(DN48="",""," +"&amp;DN48)&amp;IF(DP48="",""," +SP"&amp;DP48)&amp;IF(DR48="",""," +SP"&amp;DR48)&amp;IF(DT48="",""," +SP"&amp;DT48)&amp;"　コスト"&amp;SUM(DD49:DO49)*100&amp;"%"&amp;IF(AND(DP48="",DR48="",DT48=""),"","　Rd"&amp;IF(OR(DP49="",DP49="不要",DP49="PC数"),0,DP49)+IF(OR(DR49="",DR49="不要",DR49="PC数"),0,DR49)+IF(OR(DT49="",DT49="不要",DT49="PC数"),0,DT49))</f>
        <v>　コスト0%</v>
      </c>
      <c r="DG50" s="82"/>
      <c r="DH50" s="82"/>
      <c r="DI50" s="82"/>
      <c r="DJ50" s="82"/>
      <c r="DK50" s="82"/>
      <c r="DL50" s="82"/>
      <c r="DM50" s="82"/>
      <c r="DN50" s="82"/>
      <c r="DO50" s="82"/>
      <c r="DP50" s="82"/>
      <c r="DQ50" s="82"/>
      <c r="DR50" s="82"/>
      <c r="DS50" s="82"/>
      <c r="DT50" s="82"/>
      <c r="DU50" s="83"/>
      <c r="DW50" s="27"/>
    </row>
    <row r="51" spans="1:127" ht="28.35" hidden="1" customHeight="1" outlineLevel="1" x14ac:dyDescent="0.4">
      <c r="A51" s="80"/>
      <c r="V51" s="80"/>
      <c r="AQ51" s="80"/>
      <c r="BL51" s="80"/>
      <c r="CG51" s="80"/>
      <c r="DB51" s="80"/>
      <c r="DW51" s="27"/>
    </row>
    <row r="52" spans="1:127" ht="28.35" hidden="1" customHeight="1" outlineLevel="1" x14ac:dyDescent="0.4">
      <c r="A52" s="80"/>
      <c r="C52" s="75" t="s">
        <v>549</v>
      </c>
      <c r="D52" s="75"/>
      <c r="E52" s="75"/>
      <c r="F52" s="75"/>
      <c r="G52" s="75"/>
      <c r="H52" s="75"/>
      <c r="I52" s="75"/>
      <c r="J52" s="75"/>
      <c r="K52" s="75"/>
      <c r="L52" s="75"/>
      <c r="M52" s="75"/>
      <c r="N52" s="75"/>
      <c r="O52" s="76"/>
      <c r="P52" s="76"/>
      <c r="Q52" s="76"/>
      <c r="R52" s="76"/>
      <c r="S52" s="76"/>
      <c r="T52" s="76"/>
      <c r="V52" s="80"/>
      <c r="X52" s="75" t="s">
        <v>549</v>
      </c>
      <c r="Y52" s="75"/>
      <c r="Z52" s="75"/>
      <c r="AA52" s="75"/>
      <c r="AB52" s="75"/>
      <c r="AC52" s="75"/>
      <c r="AD52" s="75"/>
      <c r="AE52" s="75"/>
      <c r="AF52" s="75"/>
      <c r="AG52" s="75"/>
      <c r="AH52" s="75"/>
      <c r="AI52" s="75"/>
      <c r="AJ52" s="76"/>
      <c r="AK52" s="76"/>
      <c r="AL52" s="76"/>
      <c r="AM52" s="76"/>
      <c r="AN52" s="76"/>
      <c r="AO52" s="76"/>
      <c r="AQ52" s="80"/>
      <c r="AS52" s="75" t="s">
        <v>549</v>
      </c>
      <c r="AT52" s="75"/>
      <c r="AU52" s="75"/>
      <c r="AV52" s="75"/>
      <c r="AW52" s="75"/>
      <c r="AX52" s="75"/>
      <c r="AY52" s="75"/>
      <c r="AZ52" s="75"/>
      <c r="BA52" s="75"/>
      <c r="BB52" s="75"/>
      <c r="BC52" s="75"/>
      <c r="BD52" s="75"/>
      <c r="BE52" s="76"/>
      <c r="BF52" s="76"/>
      <c r="BG52" s="76"/>
      <c r="BH52" s="76"/>
      <c r="BI52" s="76"/>
      <c r="BJ52" s="76"/>
      <c r="BL52" s="80"/>
      <c r="BN52" s="75" t="s">
        <v>549</v>
      </c>
      <c r="BO52" s="75"/>
      <c r="BP52" s="75"/>
      <c r="BQ52" s="75"/>
      <c r="BR52" s="75"/>
      <c r="BS52" s="75"/>
      <c r="BT52" s="75"/>
      <c r="BU52" s="75"/>
      <c r="BV52" s="75"/>
      <c r="BW52" s="75"/>
      <c r="BX52" s="75"/>
      <c r="BY52" s="75"/>
      <c r="BZ52" s="76"/>
      <c r="CA52" s="76"/>
      <c r="CB52" s="76"/>
      <c r="CC52" s="76"/>
      <c r="CD52" s="76"/>
      <c r="CE52" s="76"/>
      <c r="CG52" s="80"/>
      <c r="CI52" s="75" t="s">
        <v>549</v>
      </c>
      <c r="CJ52" s="75"/>
      <c r="CK52" s="75"/>
      <c r="CL52" s="75"/>
      <c r="CM52" s="75"/>
      <c r="CN52" s="75"/>
      <c r="CO52" s="75"/>
      <c r="CP52" s="75"/>
      <c r="CQ52" s="75"/>
      <c r="CR52" s="75"/>
      <c r="CS52" s="75"/>
      <c r="CT52" s="75"/>
      <c r="CU52" s="76"/>
      <c r="CV52" s="76"/>
      <c r="CW52" s="76"/>
      <c r="CX52" s="76"/>
      <c r="CY52" s="76"/>
      <c r="CZ52" s="76"/>
      <c r="DB52" s="80"/>
      <c r="DD52" s="75" t="s">
        <v>549</v>
      </c>
      <c r="DE52" s="75"/>
      <c r="DF52" s="75"/>
      <c r="DG52" s="75"/>
      <c r="DH52" s="75"/>
      <c r="DI52" s="75"/>
      <c r="DJ52" s="75"/>
      <c r="DK52" s="75"/>
      <c r="DL52" s="75"/>
      <c r="DM52" s="75"/>
      <c r="DN52" s="75"/>
      <c r="DO52" s="75"/>
      <c r="DP52" s="76"/>
      <c r="DQ52" s="76"/>
      <c r="DR52" s="76"/>
      <c r="DS52" s="76"/>
      <c r="DT52" s="76"/>
      <c r="DU52" s="76"/>
      <c r="DW52" s="27"/>
    </row>
    <row r="53" spans="1:127" ht="28.35" hidden="1" customHeight="1" outlineLevel="1" x14ac:dyDescent="0.4">
      <c r="A53" s="80"/>
      <c r="C53" s="93"/>
      <c r="D53" s="93"/>
      <c r="E53" s="93"/>
      <c r="F53" s="93"/>
      <c r="G53" s="93"/>
      <c r="H53" s="93"/>
      <c r="I53" s="93"/>
      <c r="J53" s="93"/>
      <c r="K53" s="93"/>
      <c r="L53" s="93"/>
      <c r="M53" s="93"/>
      <c r="N53" s="93"/>
      <c r="O53" s="91"/>
      <c r="P53" s="92"/>
      <c r="Q53" s="88"/>
      <c r="R53" s="90"/>
      <c r="S53" s="88"/>
      <c r="T53" s="89"/>
      <c r="V53" s="80"/>
      <c r="X53" s="93"/>
      <c r="Y53" s="93"/>
      <c r="Z53" s="93"/>
      <c r="AA53" s="93"/>
      <c r="AB53" s="93"/>
      <c r="AC53" s="93"/>
      <c r="AD53" s="93"/>
      <c r="AE53" s="93"/>
      <c r="AF53" s="93"/>
      <c r="AG53" s="93"/>
      <c r="AH53" s="93"/>
      <c r="AI53" s="93"/>
      <c r="AJ53" s="91"/>
      <c r="AK53" s="92"/>
      <c r="AL53" s="88"/>
      <c r="AM53" s="90"/>
      <c r="AN53" s="88"/>
      <c r="AO53" s="89"/>
      <c r="AQ53" s="80"/>
      <c r="AS53" s="93"/>
      <c r="AT53" s="93"/>
      <c r="AU53" s="93"/>
      <c r="AV53" s="93"/>
      <c r="AW53" s="93"/>
      <c r="AX53" s="93"/>
      <c r="AY53" s="93"/>
      <c r="AZ53" s="93"/>
      <c r="BA53" s="93"/>
      <c r="BB53" s="93"/>
      <c r="BC53" s="93"/>
      <c r="BD53" s="93"/>
      <c r="BE53" s="91"/>
      <c r="BF53" s="92"/>
      <c r="BG53" s="88"/>
      <c r="BH53" s="90"/>
      <c r="BI53" s="88"/>
      <c r="BJ53" s="89"/>
      <c r="BL53" s="80"/>
      <c r="BN53" s="93"/>
      <c r="BO53" s="93"/>
      <c r="BP53" s="93"/>
      <c r="BQ53" s="93"/>
      <c r="BR53" s="93"/>
      <c r="BS53" s="93"/>
      <c r="BT53" s="93"/>
      <c r="BU53" s="93"/>
      <c r="BV53" s="93"/>
      <c r="BW53" s="93"/>
      <c r="BX53" s="93"/>
      <c r="BY53" s="93"/>
      <c r="BZ53" s="91"/>
      <c r="CA53" s="92"/>
      <c r="CB53" s="88"/>
      <c r="CC53" s="90"/>
      <c r="CD53" s="88"/>
      <c r="CE53" s="89"/>
      <c r="CG53" s="80"/>
      <c r="CI53" s="93"/>
      <c r="CJ53" s="93"/>
      <c r="CK53" s="93"/>
      <c r="CL53" s="93"/>
      <c r="CM53" s="93"/>
      <c r="CN53" s="93"/>
      <c r="CO53" s="93"/>
      <c r="CP53" s="93"/>
      <c r="CQ53" s="93"/>
      <c r="CR53" s="93"/>
      <c r="CS53" s="93"/>
      <c r="CT53" s="93"/>
      <c r="CU53" s="91"/>
      <c r="CV53" s="92"/>
      <c r="CW53" s="88"/>
      <c r="CX53" s="90"/>
      <c r="CY53" s="88"/>
      <c r="CZ53" s="89"/>
      <c r="DB53" s="80"/>
      <c r="DD53" s="93"/>
      <c r="DE53" s="93"/>
      <c r="DF53" s="93"/>
      <c r="DG53" s="93"/>
      <c r="DH53" s="93"/>
      <c r="DI53" s="93"/>
      <c r="DJ53" s="93"/>
      <c r="DK53" s="93"/>
      <c r="DL53" s="93"/>
      <c r="DM53" s="93"/>
      <c r="DN53" s="93"/>
      <c r="DO53" s="93"/>
      <c r="DP53" s="91"/>
      <c r="DQ53" s="92"/>
      <c r="DR53" s="88"/>
      <c r="DS53" s="90"/>
      <c r="DT53" s="88"/>
      <c r="DU53" s="89"/>
      <c r="DW53" s="27"/>
    </row>
    <row r="54" spans="1:127" ht="28.35" hidden="1" customHeight="1" outlineLevel="1" x14ac:dyDescent="0.4">
      <c r="A54" s="80"/>
      <c r="C54" s="87" t="str">
        <f>IFERROR(VLOOKUP(C53,リスト!$C$3:$E$72,3,FALSE),"")</f>
        <v/>
      </c>
      <c r="D54" s="87"/>
      <c r="E54" s="87" t="str">
        <f>IFERROR(VLOOKUP(E53,リスト!$C$3:$E$72,3,FALSE),"")</f>
        <v/>
      </c>
      <c r="F54" s="87"/>
      <c r="G54" s="87" t="str">
        <f>IFERROR(VLOOKUP(G53,リスト!$C$3:$E$72,3,FALSE),"")</f>
        <v/>
      </c>
      <c r="H54" s="87"/>
      <c r="I54" s="87" t="str">
        <f>IFERROR(VLOOKUP(I53,リスト!$C$3:$E$72,3,FALSE),"")</f>
        <v/>
      </c>
      <c r="J54" s="87"/>
      <c r="K54" s="87" t="str">
        <f>IFERROR(VLOOKUP(K53,リスト!$C$3:$E$72,3,FALSE),"")</f>
        <v/>
      </c>
      <c r="L54" s="87"/>
      <c r="M54" s="87" t="str">
        <f>IFERROR(VLOOKUP(M53,リスト!$C$3:$E$72,3,FALSE),"")</f>
        <v/>
      </c>
      <c r="N54" s="87"/>
      <c r="O54" s="86" t="str">
        <f>IFERROR(VLOOKUP(O53,リスト!$L$3:$N$52,3,FALSE),"")</f>
        <v/>
      </c>
      <c r="P54" s="86"/>
      <c r="Q54" s="86" t="str">
        <f>IFERROR(VLOOKUP(Q53,リスト!$L$3:$N$52,3,FALSE),"")</f>
        <v/>
      </c>
      <c r="R54" s="86"/>
      <c r="S54" s="86" t="str">
        <f>IFERROR(VLOOKUP(S53,リスト!$L$3:$N$52,3,FALSE),"")</f>
        <v/>
      </c>
      <c r="T54" s="86"/>
      <c r="V54" s="80"/>
      <c r="X54" s="87" t="str">
        <f>IFERROR(VLOOKUP(X53,リスト!$C$3:$E$72,3,FALSE),"")</f>
        <v/>
      </c>
      <c r="Y54" s="87"/>
      <c r="Z54" s="87" t="str">
        <f>IFERROR(VLOOKUP(Z53,リスト!$C$3:$E$72,3,FALSE),"")</f>
        <v/>
      </c>
      <c r="AA54" s="87"/>
      <c r="AB54" s="87" t="str">
        <f>IFERROR(VLOOKUP(AB53,リスト!$C$3:$E$72,3,FALSE),"")</f>
        <v/>
      </c>
      <c r="AC54" s="87"/>
      <c r="AD54" s="87" t="str">
        <f>IFERROR(VLOOKUP(AD53,リスト!$C$3:$E$72,3,FALSE),"")</f>
        <v/>
      </c>
      <c r="AE54" s="87"/>
      <c r="AF54" s="87" t="str">
        <f>IFERROR(VLOOKUP(AF53,リスト!$C$3:$E$72,3,FALSE),"")</f>
        <v/>
      </c>
      <c r="AG54" s="87"/>
      <c r="AH54" s="87" t="str">
        <f>IFERROR(VLOOKUP(AH53,リスト!$C$3:$E$72,3,FALSE),"")</f>
        <v/>
      </c>
      <c r="AI54" s="87"/>
      <c r="AJ54" s="86" t="str">
        <f>IFERROR(VLOOKUP(AJ53,リスト!$L$3:$N$52,3,FALSE),"")</f>
        <v/>
      </c>
      <c r="AK54" s="86"/>
      <c r="AL54" s="86" t="str">
        <f>IFERROR(VLOOKUP(AL53,リスト!$L$3:$N$52,3,FALSE),"")</f>
        <v/>
      </c>
      <c r="AM54" s="86"/>
      <c r="AN54" s="86" t="str">
        <f>IFERROR(VLOOKUP(AN53,リスト!$L$3:$N$52,3,FALSE),"")</f>
        <v/>
      </c>
      <c r="AO54" s="86"/>
      <c r="AQ54" s="80"/>
      <c r="AS54" s="87" t="str">
        <f>IFERROR(VLOOKUP(AS53,リスト!$C$3:$E$72,3,FALSE),"")</f>
        <v/>
      </c>
      <c r="AT54" s="87"/>
      <c r="AU54" s="87" t="str">
        <f>IFERROR(VLOOKUP(AU53,リスト!$C$3:$E$72,3,FALSE),"")</f>
        <v/>
      </c>
      <c r="AV54" s="87"/>
      <c r="AW54" s="87" t="str">
        <f>IFERROR(VLOOKUP(AW53,リスト!$C$3:$E$72,3,FALSE),"")</f>
        <v/>
      </c>
      <c r="AX54" s="87"/>
      <c r="AY54" s="87" t="str">
        <f>IFERROR(VLOOKUP(AY53,リスト!$C$3:$E$72,3,FALSE),"")</f>
        <v/>
      </c>
      <c r="AZ54" s="87"/>
      <c r="BA54" s="87" t="str">
        <f>IFERROR(VLOOKUP(BA53,リスト!$C$3:$E$72,3,FALSE),"")</f>
        <v/>
      </c>
      <c r="BB54" s="87"/>
      <c r="BC54" s="87" t="str">
        <f>IFERROR(VLOOKUP(BC53,リスト!$C$3:$E$72,3,FALSE),"")</f>
        <v/>
      </c>
      <c r="BD54" s="87"/>
      <c r="BE54" s="86" t="str">
        <f>IFERROR(VLOOKUP(BE53,リスト!$L$3:$N$52,3,FALSE),"")</f>
        <v/>
      </c>
      <c r="BF54" s="86"/>
      <c r="BG54" s="86" t="str">
        <f>IFERROR(VLOOKUP(BG53,リスト!$L$3:$N$52,3,FALSE),"")</f>
        <v/>
      </c>
      <c r="BH54" s="86"/>
      <c r="BI54" s="86" t="str">
        <f>IFERROR(VLOOKUP(BI53,リスト!$L$3:$N$52,3,FALSE),"")</f>
        <v/>
      </c>
      <c r="BJ54" s="86"/>
      <c r="BL54" s="80"/>
      <c r="BN54" s="87" t="str">
        <f>IFERROR(VLOOKUP(BN53,リスト!$C$3:$E$72,3,FALSE),"")</f>
        <v/>
      </c>
      <c r="BO54" s="87"/>
      <c r="BP54" s="87" t="str">
        <f>IFERROR(VLOOKUP(BP53,リスト!$C$3:$E$72,3,FALSE),"")</f>
        <v/>
      </c>
      <c r="BQ54" s="87"/>
      <c r="BR54" s="87" t="str">
        <f>IFERROR(VLOOKUP(BR53,リスト!$C$3:$E$72,3,FALSE),"")</f>
        <v/>
      </c>
      <c r="BS54" s="87"/>
      <c r="BT54" s="87" t="str">
        <f>IFERROR(VLOOKUP(BT53,リスト!$C$3:$E$72,3,FALSE),"")</f>
        <v/>
      </c>
      <c r="BU54" s="87"/>
      <c r="BV54" s="87" t="str">
        <f>IFERROR(VLOOKUP(BV53,リスト!$C$3:$E$72,3,FALSE),"")</f>
        <v/>
      </c>
      <c r="BW54" s="87"/>
      <c r="BX54" s="87" t="str">
        <f>IFERROR(VLOOKUP(BX53,リスト!$C$3:$E$72,3,FALSE),"")</f>
        <v/>
      </c>
      <c r="BY54" s="87"/>
      <c r="BZ54" s="86" t="str">
        <f>IFERROR(VLOOKUP(BZ53,リスト!$L$3:$N$52,3,FALSE),"")</f>
        <v/>
      </c>
      <c r="CA54" s="86"/>
      <c r="CB54" s="86" t="str">
        <f>IFERROR(VLOOKUP(CB53,リスト!$L$3:$N$52,3,FALSE),"")</f>
        <v/>
      </c>
      <c r="CC54" s="86"/>
      <c r="CD54" s="86" t="str">
        <f>IFERROR(VLOOKUP(CD53,リスト!$L$3:$N$52,3,FALSE),"")</f>
        <v/>
      </c>
      <c r="CE54" s="86"/>
      <c r="CG54" s="80"/>
      <c r="CI54" s="87" t="str">
        <f>IFERROR(VLOOKUP(CI53,リスト!$C$3:$E$72,3,FALSE),"")</f>
        <v/>
      </c>
      <c r="CJ54" s="87"/>
      <c r="CK54" s="87" t="str">
        <f>IFERROR(VLOOKUP(CK53,リスト!$C$3:$E$72,3,FALSE),"")</f>
        <v/>
      </c>
      <c r="CL54" s="87"/>
      <c r="CM54" s="87" t="str">
        <f>IFERROR(VLOOKUP(CM53,リスト!$C$3:$E$72,3,FALSE),"")</f>
        <v/>
      </c>
      <c r="CN54" s="87"/>
      <c r="CO54" s="87" t="str">
        <f>IFERROR(VLOOKUP(CO53,リスト!$C$3:$E$72,3,FALSE),"")</f>
        <v/>
      </c>
      <c r="CP54" s="87"/>
      <c r="CQ54" s="87" t="str">
        <f>IFERROR(VLOOKUP(CQ53,リスト!$C$3:$E$72,3,FALSE),"")</f>
        <v/>
      </c>
      <c r="CR54" s="87"/>
      <c r="CS54" s="87" t="str">
        <f>IFERROR(VLOOKUP(CS53,リスト!$C$3:$E$72,3,FALSE),"")</f>
        <v/>
      </c>
      <c r="CT54" s="87"/>
      <c r="CU54" s="86" t="str">
        <f>IFERROR(VLOOKUP(CU53,リスト!$L$3:$N$52,3,FALSE),"")</f>
        <v/>
      </c>
      <c r="CV54" s="86"/>
      <c r="CW54" s="86" t="str">
        <f>IFERROR(VLOOKUP(CW53,リスト!$L$3:$N$52,3,FALSE),"")</f>
        <v/>
      </c>
      <c r="CX54" s="86"/>
      <c r="CY54" s="86" t="str">
        <f>IFERROR(VLOOKUP(CY53,リスト!$L$3:$N$52,3,FALSE),"")</f>
        <v/>
      </c>
      <c r="CZ54" s="86"/>
      <c r="DB54" s="80"/>
      <c r="DD54" s="87" t="str">
        <f>IFERROR(VLOOKUP(DD53,リスト!$C$3:$E$72,3,FALSE),"")</f>
        <v/>
      </c>
      <c r="DE54" s="87"/>
      <c r="DF54" s="87" t="str">
        <f>IFERROR(VLOOKUP(DF53,リスト!$C$3:$E$72,3,FALSE),"")</f>
        <v/>
      </c>
      <c r="DG54" s="87"/>
      <c r="DH54" s="87" t="str">
        <f>IFERROR(VLOOKUP(DH53,リスト!$C$3:$E$72,3,FALSE),"")</f>
        <v/>
      </c>
      <c r="DI54" s="87"/>
      <c r="DJ54" s="87" t="str">
        <f>IFERROR(VLOOKUP(DJ53,リスト!$C$3:$E$72,3,FALSE),"")</f>
        <v/>
      </c>
      <c r="DK54" s="87"/>
      <c r="DL54" s="87" t="str">
        <f>IFERROR(VLOOKUP(DL53,リスト!$C$3:$E$72,3,FALSE),"")</f>
        <v/>
      </c>
      <c r="DM54" s="87"/>
      <c r="DN54" s="87" t="str">
        <f>IFERROR(VLOOKUP(DN53,リスト!$C$3:$E$72,3,FALSE),"")</f>
        <v/>
      </c>
      <c r="DO54" s="87"/>
      <c r="DP54" s="86" t="str">
        <f>IFERROR(VLOOKUP(DP53,リスト!$L$3:$N$52,3,FALSE),"")</f>
        <v/>
      </c>
      <c r="DQ54" s="86"/>
      <c r="DR54" s="86" t="str">
        <f>IFERROR(VLOOKUP(DR53,リスト!$L$3:$N$52,3,FALSE),"")</f>
        <v/>
      </c>
      <c r="DS54" s="86"/>
      <c r="DT54" s="86" t="str">
        <f>IFERROR(VLOOKUP(DT53,リスト!$L$3:$N$52,3,FALSE),"")</f>
        <v/>
      </c>
      <c r="DU54" s="86"/>
      <c r="DW54" s="27"/>
    </row>
    <row r="55" spans="1:127" ht="28.35" hidden="1" customHeight="1" outlineLevel="1" x14ac:dyDescent="0.4">
      <c r="A55" s="80"/>
      <c r="C55" s="84" t="s">
        <v>545</v>
      </c>
      <c r="D55" s="85"/>
      <c r="E55" s="81" t="str">
        <f>IF(C53="","",C53)&amp;IF(E53="",""," +"&amp;E53)&amp;IF(G53="",""," +"&amp;G53)&amp;IF(I53="",""," +"&amp;I53)&amp;IF(K53="",""," +"&amp;K53)&amp;IF(M53="",""," +"&amp;M53)&amp;IF(O53="",""," +SP"&amp;O53)&amp;IF(Q53="",""," +SP"&amp;Q53)&amp;IF(S53="",""," +SP"&amp;S53)&amp;"　コスト"&amp;SUM(C54:N54)*100&amp;"%"&amp;IF(AND(O53="",Q53="",S53=""),"","　Rd"&amp;IF(OR(O54="",O54="不要",O54="PC数"),0,O54)+IF(OR(Q54="",Q54="不要",Q54="PC数"),0,Q54)+IF(OR(S54="",S54="不要",S54="PC数"),0,S54))</f>
        <v>　コスト0%</v>
      </c>
      <c r="F55" s="82"/>
      <c r="G55" s="82"/>
      <c r="H55" s="82"/>
      <c r="I55" s="82"/>
      <c r="J55" s="82"/>
      <c r="K55" s="82"/>
      <c r="L55" s="82"/>
      <c r="M55" s="82"/>
      <c r="N55" s="82"/>
      <c r="O55" s="82"/>
      <c r="P55" s="82"/>
      <c r="Q55" s="82"/>
      <c r="R55" s="82"/>
      <c r="S55" s="82"/>
      <c r="T55" s="83"/>
      <c r="V55" s="80"/>
      <c r="X55" s="84" t="s">
        <v>545</v>
      </c>
      <c r="Y55" s="85"/>
      <c r="Z55" s="81" t="str">
        <f>IF(X53="","",X53)&amp;IF(Z53="",""," +"&amp;Z53)&amp;IF(AB53="",""," +"&amp;AB53)&amp;IF(AD53="",""," +"&amp;AD53)&amp;IF(AF53="",""," +"&amp;AF53)&amp;IF(AH53="",""," +"&amp;AH53)&amp;IF(AJ53="",""," +SP"&amp;AJ53)&amp;IF(AL53="",""," +SP"&amp;AL53)&amp;IF(AN53="",""," +SP"&amp;AN53)&amp;"　コスト"&amp;SUM(X54:AI54)*100&amp;"%"&amp;IF(AND(AJ53="",AL53="",AN53=""),"","　Rd"&amp;IF(OR(AJ54="",AJ54="不要",AJ54="PC数"),0,AJ54)+IF(OR(AL54="",AL54="不要",AL54="PC数"),0,AL54)+IF(OR(AN54="",AN54="不要",AN54="PC数"),0,AN54))</f>
        <v>　コスト0%</v>
      </c>
      <c r="AA55" s="82"/>
      <c r="AB55" s="82"/>
      <c r="AC55" s="82"/>
      <c r="AD55" s="82"/>
      <c r="AE55" s="82"/>
      <c r="AF55" s="82"/>
      <c r="AG55" s="82"/>
      <c r="AH55" s="82"/>
      <c r="AI55" s="82"/>
      <c r="AJ55" s="82"/>
      <c r="AK55" s="82"/>
      <c r="AL55" s="82"/>
      <c r="AM55" s="82"/>
      <c r="AN55" s="82"/>
      <c r="AO55" s="83"/>
      <c r="AQ55" s="80"/>
      <c r="AS55" s="84" t="s">
        <v>545</v>
      </c>
      <c r="AT55" s="85"/>
      <c r="AU55" s="81" t="str">
        <f>IF(AS53="","",AS53)&amp;IF(AU53="",""," +"&amp;AU53)&amp;IF(AW53="",""," +"&amp;AW53)&amp;IF(AY53="",""," +"&amp;AY53)&amp;IF(BA53="",""," +"&amp;BA53)&amp;IF(BC53="",""," +"&amp;BC53)&amp;IF(BE53="",""," +SP"&amp;BE53)&amp;IF(BG53="",""," +SP"&amp;BG53)&amp;IF(BI53="",""," +SP"&amp;BI53)&amp;"　コスト"&amp;SUM(AS54:BD54)*100&amp;"%"&amp;IF(AND(BE53="",BG53="",BI53=""),"","　Rd"&amp;IF(OR(BE54="",BE54="不要",BE54="PC数"),0,BE54)+IF(OR(BG54="",BG54="不要",BG54="PC数"),0,BG54)+IF(OR(BI54="",BI54="不要",BI54="PC数"),0,BI54))</f>
        <v>　コスト0%</v>
      </c>
      <c r="AV55" s="82"/>
      <c r="AW55" s="82"/>
      <c r="AX55" s="82"/>
      <c r="AY55" s="82"/>
      <c r="AZ55" s="82"/>
      <c r="BA55" s="82"/>
      <c r="BB55" s="82"/>
      <c r="BC55" s="82"/>
      <c r="BD55" s="82"/>
      <c r="BE55" s="82"/>
      <c r="BF55" s="82"/>
      <c r="BG55" s="82"/>
      <c r="BH55" s="82"/>
      <c r="BI55" s="82"/>
      <c r="BJ55" s="83"/>
      <c r="BL55" s="80"/>
      <c r="BN55" s="84" t="s">
        <v>545</v>
      </c>
      <c r="BO55" s="85"/>
      <c r="BP55" s="81" t="str">
        <f>IF(BN53="","",BN53)&amp;IF(BP53="",""," +"&amp;BP53)&amp;IF(BR53="",""," +"&amp;BR53)&amp;IF(BT53="",""," +"&amp;BT53)&amp;IF(BV53="",""," +"&amp;BV53)&amp;IF(BX53="",""," +"&amp;BX53)&amp;IF(BZ53="",""," +SP"&amp;BZ53)&amp;IF(CB53="",""," +SP"&amp;CB53)&amp;IF(CD53="",""," +SP"&amp;CD53)&amp;"　コスト"&amp;SUM(BN54:BY54)*100&amp;"%"&amp;IF(AND(BZ53="",CB53="",CD53=""),"","　Rd"&amp;IF(OR(BZ54="",BZ54="不要",BZ54="PC数"),0,BZ54)+IF(OR(CB54="",CB54="不要",CB54="PC数"),0,CB54)+IF(OR(CD54="",CD54="不要",CD54="PC数"),0,CD54))</f>
        <v>　コスト0%</v>
      </c>
      <c r="BQ55" s="82"/>
      <c r="BR55" s="82"/>
      <c r="BS55" s="82"/>
      <c r="BT55" s="82"/>
      <c r="BU55" s="82"/>
      <c r="BV55" s="82"/>
      <c r="BW55" s="82"/>
      <c r="BX55" s="82"/>
      <c r="BY55" s="82"/>
      <c r="BZ55" s="82"/>
      <c r="CA55" s="82"/>
      <c r="CB55" s="82"/>
      <c r="CC55" s="82"/>
      <c r="CD55" s="82"/>
      <c r="CE55" s="83"/>
      <c r="CG55" s="80"/>
      <c r="CI55" s="84" t="s">
        <v>545</v>
      </c>
      <c r="CJ55" s="85"/>
      <c r="CK55" s="81" t="str">
        <f>IF(CI53="","",CI53)&amp;IF(CK53="",""," +"&amp;CK53)&amp;IF(CM53="",""," +"&amp;CM53)&amp;IF(CO53="",""," +"&amp;CO53)&amp;IF(CQ53="",""," +"&amp;CQ53)&amp;IF(CS53="",""," +"&amp;CS53)&amp;IF(CU53="",""," +SP"&amp;CU53)&amp;IF(CW53="",""," +SP"&amp;CW53)&amp;IF(CY53="",""," +SP"&amp;CY53)&amp;"　コスト"&amp;SUM(CI54:CT54)*100&amp;"%"&amp;IF(AND(CU53="",CW53="",CY53=""),"","　Rd"&amp;IF(OR(CU54="",CU54="不要",CU54="PC数"),0,CU54)+IF(OR(CW54="",CW54="不要",CW54="PC数"),0,CW54)+IF(OR(CY54="",CY54="不要",CY54="PC数"),0,CY54))</f>
        <v>　コスト0%</v>
      </c>
      <c r="CL55" s="82"/>
      <c r="CM55" s="82"/>
      <c r="CN55" s="82"/>
      <c r="CO55" s="82"/>
      <c r="CP55" s="82"/>
      <c r="CQ55" s="82"/>
      <c r="CR55" s="82"/>
      <c r="CS55" s="82"/>
      <c r="CT55" s="82"/>
      <c r="CU55" s="82"/>
      <c r="CV55" s="82"/>
      <c r="CW55" s="82"/>
      <c r="CX55" s="82"/>
      <c r="CY55" s="82"/>
      <c r="CZ55" s="83"/>
      <c r="DB55" s="80"/>
      <c r="DD55" s="84" t="s">
        <v>545</v>
      </c>
      <c r="DE55" s="85"/>
      <c r="DF55" s="81" t="str">
        <f>IF(DD53="","",DD53)&amp;IF(DF53="",""," +"&amp;DF53)&amp;IF(DH53="",""," +"&amp;DH53)&amp;IF(DJ53="",""," +"&amp;DJ53)&amp;IF(DL53="",""," +"&amp;DL53)&amp;IF(DN53="",""," +"&amp;DN53)&amp;IF(DP53="",""," +SP"&amp;DP53)&amp;IF(DR53="",""," +SP"&amp;DR53)&amp;IF(DT53="",""," +SP"&amp;DT53)&amp;"　コスト"&amp;SUM(DD54:DO54)*100&amp;"%"&amp;IF(AND(DP53="",DR53="",DT53=""),"","　Rd"&amp;IF(OR(DP54="",DP54="不要",DP54="PC数"),0,DP54)+IF(OR(DR54="",DR54="不要",DR54="PC数"),0,DR54)+IF(OR(DT54="",DT54="不要",DT54="PC数"),0,DT54))</f>
        <v>　コスト0%</v>
      </c>
      <c r="DG55" s="82"/>
      <c r="DH55" s="82"/>
      <c r="DI55" s="82"/>
      <c r="DJ55" s="82"/>
      <c r="DK55" s="82"/>
      <c r="DL55" s="82"/>
      <c r="DM55" s="82"/>
      <c r="DN55" s="82"/>
      <c r="DO55" s="82"/>
      <c r="DP55" s="82"/>
      <c r="DQ55" s="82"/>
      <c r="DR55" s="82"/>
      <c r="DS55" s="82"/>
      <c r="DT55" s="82"/>
      <c r="DU55" s="83"/>
      <c r="DW55" s="27"/>
    </row>
    <row r="56" spans="1:127" ht="28.35" hidden="1" customHeight="1" outlineLevel="1" x14ac:dyDescent="0.4">
      <c r="A56" s="80"/>
      <c r="V56" s="80"/>
      <c r="AQ56" s="80"/>
      <c r="BL56" s="80"/>
      <c r="CG56" s="80"/>
      <c r="DB56" s="80"/>
      <c r="DW56" s="27"/>
    </row>
    <row r="57" spans="1:127" ht="28.35" customHeight="1" collapsed="1" x14ac:dyDescent="0.4">
      <c r="A57" s="80"/>
      <c r="B57" s="79" t="s">
        <v>55</v>
      </c>
      <c r="C57" s="79"/>
      <c r="D57" s="79"/>
      <c r="E57" s="79"/>
      <c r="F57" s="79"/>
      <c r="G57" s="79"/>
      <c r="H57" s="79"/>
      <c r="I57" s="79"/>
      <c r="J57" s="79"/>
      <c r="K57" s="79"/>
      <c r="L57" s="79"/>
      <c r="M57" s="79"/>
      <c r="N57" s="79"/>
      <c r="O57" s="79"/>
      <c r="P57" s="79"/>
      <c r="Q57" s="79"/>
      <c r="R57" s="79"/>
      <c r="S57" s="79"/>
      <c r="T57" s="79"/>
      <c r="U57" s="13"/>
      <c r="V57" s="80"/>
      <c r="W57" s="79" t="s">
        <v>55</v>
      </c>
      <c r="X57" s="79"/>
      <c r="Y57" s="79"/>
      <c r="Z57" s="79"/>
      <c r="AA57" s="79"/>
      <c r="AB57" s="79"/>
      <c r="AC57" s="79"/>
      <c r="AD57" s="79"/>
      <c r="AE57" s="79"/>
      <c r="AF57" s="79"/>
      <c r="AG57" s="79"/>
      <c r="AH57" s="79"/>
      <c r="AI57" s="79"/>
      <c r="AJ57" s="79"/>
      <c r="AK57" s="79"/>
      <c r="AL57" s="79"/>
      <c r="AM57" s="79"/>
      <c r="AN57" s="79"/>
      <c r="AO57" s="79"/>
      <c r="AP57" s="20"/>
      <c r="AQ57" s="80"/>
      <c r="AR57" s="79" t="s">
        <v>55</v>
      </c>
      <c r="AS57" s="79"/>
      <c r="AT57" s="79"/>
      <c r="AU57" s="79"/>
      <c r="AV57" s="79"/>
      <c r="AW57" s="79"/>
      <c r="AX57" s="79"/>
      <c r="AY57" s="79"/>
      <c r="AZ57" s="79"/>
      <c r="BA57" s="79"/>
      <c r="BB57" s="79"/>
      <c r="BC57" s="79"/>
      <c r="BD57" s="79"/>
      <c r="BE57" s="79"/>
      <c r="BF57" s="79"/>
      <c r="BG57" s="79"/>
      <c r="BH57" s="79"/>
      <c r="BI57" s="79"/>
      <c r="BJ57" s="79"/>
      <c r="BK57" s="20"/>
      <c r="BL57" s="80"/>
      <c r="BM57" s="79" t="s">
        <v>55</v>
      </c>
      <c r="BN57" s="79"/>
      <c r="BO57" s="79"/>
      <c r="BP57" s="79"/>
      <c r="BQ57" s="79"/>
      <c r="BR57" s="79"/>
      <c r="BS57" s="79"/>
      <c r="BT57" s="79"/>
      <c r="BU57" s="79"/>
      <c r="BV57" s="79"/>
      <c r="BW57" s="79"/>
      <c r="BX57" s="79"/>
      <c r="BY57" s="79"/>
      <c r="BZ57" s="79"/>
      <c r="CA57" s="79"/>
      <c r="CB57" s="79"/>
      <c r="CC57" s="79"/>
      <c r="CD57" s="79"/>
      <c r="CE57" s="79"/>
      <c r="CF57" s="20"/>
      <c r="CG57" s="80"/>
      <c r="CH57" s="79" t="s">
        <v>55</v>
      </c>
      <c r="CI57" s="79"/>
      <c r="CJ57" s="79"/>
      <c r="CK57" s="79"/>
      <c r="CL57" s="79"/>
      <c r="CM57" s="79"/>
      <c r="CN57" s="79"/>
      <c r="CO57" s="79"/>
      <c r="CP57" s="79"/>
      <c r="CQ57" s="79"/>
      <c r="CR57" s="79"/>
      <c r="CS57" s="79"/>
      <c r="CT57" s="79"/>
      <c r="CU57" s="79"/>
      <c r="CV57" s="79"/>
      <c r="CW57" s="79"/>
      <c r="CX57" s="79"/>
      <c r="CY57" s="79"/>
      <c r="CZ57" s="79"/>
      <c r="DA57" s="20"/>
      <c r="DB57" s="80"/>
      <c r="DC57" s="79" t="s">
        <v>55</v>
      </c>
      <c r="DD57" s="79"/>
      <c r="DE57" s="79"/>
      <c r="DF57" s="79"/>
      <c r="DG57" s="79"/>
      <c r="DH57" s="79"/>
      <c r="DI57" s="79"/>
      <c r="DJ57" s="79"/>
      <c r="DK57" s="79"/>
      <c r="DL57" s="79"/>
      <c r="DM57" s="79"/>
      <c r="DN57" s="79"/>
      <c r="DO57" s="79"/>
      <c r="DP57" s="79"/>
      <c r="DQ57" s="79"/>
      <c r="DR57" s="79"/>
      <c r="DS57" s="79"/>
      <c r="DT57" s="79"/>
      <c r="DU57" s="79"/>
      <c r="DV57" s="20"/>
      <c r="DW57" s="19"/>
    </row>
    <row r="58" spans="1:127" ht="28.35" hidden="1" customHeight="1" outlineLevel="1" x14ac:dyDescent="0.4">
      <c r="A58" s="80"/>
      <c r="B58" s="78" t="s">
        <v>56</v>
      </c>
      <c r="C58" s="78"/>
      <c r="D58" s="78"/>
      <c r="E58" s="78"/>
      <c r="F58" s="78"/>
      <c r="G58" s="78"/>
      <c r="H58" s="78"/>
      <c r="I58" s="78"/>
      <c r="J58" s="78"/>
      <c r="K58" s="78"/>
      <c r="L58" s="78"/>
      <c r="M58" s="78"/>
      <c r="N58" s="78"/>
      <c r="O58" s="78"/>
      <c r="P58" s="78"/>
      <c r="Q58" s="78"/>
      <c r="R58" s="78"/>
      <c r="S58" s="78"/>
      <c r="T58" s="78"/>
      <c r="V58" s="80"/>
      <c r="W58" s="78" t="s">
        <v>56</v>
      </c>
      <c r="X58" s="78"/>
      <c r="Y58" s="78"/>
      <c r="Z58" s="78"/>
      <c r="AA58" s="78"/>
      <c r="AB58" s="78"/>
      <c r="AC58" s="78"/>
      <c r="AD58" s="78"/>
      <c r="AE58" s="78"/>
      <c r="AF58" s="78"/>
      <c r="AG58" s="78"/>
      <c r="AH58" s="78"/>
      <c r="AI58" s="78"/>
      <c r="AJ58" s="78"/>
      <c r="AK58" s="78"/>
      <c r="AL58" s="78"/>
      <c r="AM58" s="78"/>
      <c r="AN58" s="78"/>
      <c r="AO58" s="78"/>
      <c r="AQ58" s="80"/>
      <c r="AR58" s="78" t="s">
        <v>56</v>
      </c>
      <c r="AS58" s="78"/>
      <c r="AT58" s="78"/>
      <c r="AU58" s="78"/>
      <c r="AV58" s="78"/>
      <c r="AW58" s="78"/>
      <c r="AX58" s="78"/>
      <c r="AY58" s="78"/>
      <c r="AZ58" s="78"/>
      <c r="BA58" s="78"/>
      <c r="BB58" s="78"/>
      <c r="BC58" s="78"/>
      <c r="BD58" s="78"/>
      <c r="BE58" s="78"/>
      <c r="BF58" s="78"/>
      <c r="BG58" s="78"/>
      <c r="BH58" s="78"/>
      <c r="BI58" s="78"/>
      <c r="BJ58" s="78"/>
      <c r="BL58" s="80"/>
      <c r="BM58" s="78" t="s">
        <v>56</v>
      </c>
      <c r="BN58" s="78"/>
      <c r="BO58" s="78"/>
      <c r="BP58" s="78"/>
      <c r="BQ58" s="78"/>
      <c r="BR58" s="78"/>
      <c r="BS58" s="78"/>
      <c r="BT58" s="78"/>
      <c r="BU58" s="78"/>
      <c r="BV58" s="78"/>
      <c r="BW58" s="78"/>
      <c r="BX58" s="78"/>
      <c r="BY58" s="78"/>
      <c r="BZ58" s="78"/>
      <c r="CA58" s="78"/>
      <c r="CB58" s="78"/>
      <c r="CC58" s="78"/>
      <c r="CD58" s="78"/>
      <c r="CE58" s="78"/>
      <c r="CG58" s="80"/>
      <c r="CH58" s="78" t="s">
        <v>56</v>
      </c>
      <c r="CI58" s="78"/>
      <c r="CJ58" s="78"/>
      <c r="CK58" s="78"/>
      <c r="CL58" s="78"/>
      <c r="CM58" s="78"/>
      <c r="CN58" s="78"/>
      <c r="CO58" s="78"/>
      <c r="CP58" s="78"/>
      <c r="CQ58" s="78"/>
      <c r="CR58" s="78"/>
      <c r="CS58" s="78"/>
      <c r="CT58" s="78"/>
      <c r="CU58" s="78"/>
      <c r="CV58" s="78"/>
      <c r="CW58" s="78"/>
      <c r="CX58" s="78"/>
      <c r="CY58" s="78"/>
      <c r="CZ58" s="78"/>
      <c r="DB58" s="80"/>
      <c r="DC58" s="78" t="s">
        <v>56</v>
      </c>
      <c r="DD58" s="78"/>
      <c r="DE58" s="78"/>
      <c r="DF58" s="78"/>
      <c r="DG58" s="78"/>
      <c r="DH58" s="78"/>
      <c r="DI58" s="78"/>
      <c r="DJ58" s="78"/>
      <c r="DK58" s="78"/>
      <c r="DL58" s="78"/>
      <c r="DM58" s="78"/>
      <c r="DN58" s="78"/>
      <c r="DO58" s="78"/>
      <c r="DP58" s="78"/>
      <c r="DQ58" s="78"/>
      <c r="DR58" s="78"/>
      <c r="DS58" s="78"/>
      <c r="DT58" s="78"/>
      <c r="DU58" s="78"/>
      <c r="DW58" s="19"/>
    </row>
    <row r="59" spans="1:127" ht="28.35" hidden="1" customHeight="1" outlineLevel="1" x14ac:dyDescent="0.4">
      <c r="A59" s="80"/>
      <c r="D59"/>
      <c r="E59"/>
      <c r="F59"/>
      <c r="G59"/>
      <c r="H59"/>
      <c r="I59"/>
      <c r="J59"/>
      <c r="K59"/>
      <c r="L59"/>
      <c r="M59"/>
      <c r="N59"/>
      <c r="O59"/>
      <c r="P59"/>
      <c r="Q59"/>
      <c r="R59"/>
      <c r="S59"/>
      <c r="T59"/>
      <c r="V59" s="80"/>
      <c r="Y59"/>
      <c r="Z59"/>
      <c r="AA59"/>
      <c r="AB59"/>
      <c r="AC59"/>
      <c r="AD59"/>
      <c r="AE59"/>
      <c r="AF59"/>
      <c r="AG59"/>
      <c r="AH59"/>
      <c r="AI59"/>
      <c r="AJ59"/>
      <c r="AK59"/>
      <c r="AL59"/>
      <c r="AM59"/>
      <c r="AN59"/>
      <c r="AO59"/>
      <c r="AQ59" s="80"/>
      <c r="AT59"/>
      <c r="AU59"/>
      <c r="AV59"/>
      <c r="AW59"/>
      <c r="AX59"/>
      <c r="AY59"/>
      <c r="AZ59"/>
      <c r="BA59"/>
      <c r="BB59"/>
      <c r="BC59"/>
      <c r="BD59"/>
      <c r="BE59"/>
      <c r="BF59"/>
      <c r="BG59"/>
      <c r="BH59"/>
      <c r="BI59"/>
      <c r="BJ59"/>
      <c r="BL59" s="80"/>
      <c r="BO59"/>
      <c r="BP59"/>
      <c r="BQ59"/>
      <c r="BR59"/>
      <c r="BS59"/>
      <c r="BT59"/>
      <c r="BU59"/>
      <c r="BV59"/>
      <c r="BW59"/>
      <c r="BX59"/>
      <c r="BY59"/>
      <c r="BZ59"/>
      <c r="CA59"/>
      <c r="CB59"/>
      <c r="CC59"/>
      <c r="CD59"/>
      <c r="CE59"/>
      <c r="CG59" s="80"/>
      <c r="CJ59"/>
      <c r="CK59"/>
      <c r="CL59"/>
      <c r="CM59"/>
      <c r="CN59"/>
      <c r="CO59"/>
      <c r="CP59"/>
      <c r="CQ59"/>
      <c r="CR59"/>
      <c r="CS59"/>
      <c r="CT59"/>
      <c r="CU59"/>
      <c r="CV59"/>
      <c r="CW59"/>
      <c r="CX59"/>
      <c r="CY59"/>
      <c r="CZ59"/>
      <c r="DB59" s="80"/>
      <c r="DE59"/>
      <c r="DF59"/>
      <c r="DG59"/>
      <c r="DH59"/>
      <c r="DI59"/>
      <c r="DJ59"/>
      <c r="DK59"/>
      <c r="DL59"/>
      <c r="DM59"/>
      <c r="DN59"/>
      <c r="DO59"/>
      <c r="DP59"/>
      <c r="DQ59"/>
      <c r="DR59"/>
      <c r="DS59"/>
      <c r="DT59"/>
      <c r="DU59"/>
      <c r="DW59" s="19"/>
    </row>
    <row r="60" spans="1:127" ht="28.35" hidden="1" customHeight="1" outlineLevel="1" x14ac:dyDescent="0.4">
      <c r="A60" s="80"/>
      <c r="C60" s="108" t="str">
        <f>IFERROR(VLOOKUP(O10,リスト!$B:$E,2,FALSE),"")</f>
        <v/>
      </c>
      <c r="D60" s="109"/>
      <c r="E60" s="109"/>
      <c r="F60" s="109"/>
      <c r="G60" s="109"/>
      <c r="H60" s="110"/>
      <c r="I60" s="122" t="str">
        <f>IFERROR(VLOOKUP(O10,リスト!$B:$H,7,FALSE),"")</f>
        <v/>
      </c>
      <c r="J60" s="123"/>
      <c r="K60" s="123"/>
      <c r="L60" s="123"/>
      <c r="M60" s="123"/>
      <c r="N60" s="123"/>
      <c r="O60" s="123"/>
      <c r="P60" s="123"/>
      <c r="Q60" s="123"/>
      <c r="R60" s="123"/>
      <c r="S60" s="123"/>
      <c r="T60" s="124"/>
      <c r="V60" s="80"/>
      <c r="X60" s="108" t="str">
        <f>IFERROR(VLOOKUP(AJ10,リスト!$B:$E,2,FALSE),"")</f>
        <v/>
      </c>
      <c r="Y60" s="109"/>
      <c r="Z60" s="109"/>
      <c r="AA60" s="109"/>
      <c r="AB60" s="109"/>
      <c r="AC60" s="110"/>
      <c r="AD60" s="122" t="str">
        <f>IFERROR(VLOOKUP(AJ10,リスト!$B:$H,7,FALSE),"")</f>
        <v/>
      </c>
      <c r="AE60" s="123"/>
      <c r="AF60" s="123"/>
      <c r="AG60" s="123"/>
      <c r="AH60" s="123"/>
      <c r="AI60" s="123"/>
      <c r="AJ60" s="123"/>
      <c r="AK60" s="123"/>
      <c r="AL60" s="123"/>
      <c r="AM60" s="123"/>
      <c r="AN60" s="123"/>
      <c r="AO60" s="124"/>
      <c r="AQ60" s="80"/>
      <c r="AS60" s="108" t="str">
        <f>IFERROR(VLOOKUP(BE10,リスト!$B:$E,2,FALSE),"")</f>
        <v/>
      </c>
      <c r="AT60" s="109"/>
      <c r="AU60" s="109"/>
      <c r="AV60" s="109"/>
      <c r="AW60" s="109"/>
      <c r="AX60" s="110"/>
      <c r="AY60" s="122" t="str">
        <f>IFERROR(VLOOKUP(BE10,リスト!$B:$H,7,FALSE),"")</f>
        <v/>
      </c>
      <c r="AZ60" s="123"/>
      <c r="BA60" s="123"/>
      <c r="BB60" s="123"/>
      <c r="BC60" s="123"/>
      <c r="BD60" s="123"/>
      <c r="BE60" s="123"/>
      <c r="BF60" s="123"/>
      <c r="BG60" s="123"/>
      <c r="BH60" s="123"/>
      <c r="BI60" s="123"/>
      <c r="BJ60" s="124"/>
      <c r="BL60" s="80"/>
      <c r="BN60" s="108" t="str">
        <f>IFERROR(VLOOKUP(BZ10,リスト!$B:$E,2,FALSE),"")</f>
        <v/>
      </c>
      <c r="BO60" s="109"/>
      <c r="BP60" s="109"/>
      <c r="BQ60" s="109"/>
      <c r="BR60" s="109"/>
      <c r="BS60" s="110"/>
      <c r="BT60" s="122" t="str">
        <f>IFERROR(VLOOKUP(BZ10,リスト!$B:$H,7,FALSE),"")</f>
        <v/>
      </c>
      <c r="BU60" s="123"/>
      <c r="BV60" s="123"/>
      <c r="BW60" s="123"/>
      <c r="BX60" s="123"/>
      <c r="BY60" s="123"/>
      <c r="BZ60" s="123"/>
      <c r="CA60" s="123"/>
      <c r="CB60" s="123"/>
      <c r="CC60" s="123"/>
      <c r="CD60" s="123"/>
      <c r="CE60" s="124"/>
      <c r="CG60" s="80"/>
      <c r="CI60" s="108" t="str">
        <f>IFERROR(VLOOKUP(CU10,リスト!$B:$E,2,FALSE),"")</f>
        <v/>
      </c>
      <c r="CJ60" s="109"/>
      <c r="CK60" s="109"/>
      <c r="CL60" s="109"/>
      <c r="CM60" s="109"/>
      <c r="CN60" s="110"/>
      <c r="CO60" s="122" t="str">
        <f>IFERROR(VLOOKUP(CU10,リスト!$B:$H,7,FALSE),"")</f>
        <v/>
      </c>
      <c r="CP60" s="123"/>
      <c r="CQ60" s="123"/>
      <c r="CR60" s="123"/>
      <c r="CS60" s="123"/>
      <c r="CT60" s="123"/>
      <c r="CU60" s="123"/>
      <c r="CV60" s="123"/>
      <c r="CW60" s="123"/>
      <c r="CX60" s="123"/>
      <c r="CY60" s="123"/>
      <c r="CZ60" s="124"/>
      <c r="DB60" s="80"/>
      <c r="DD60" s="108" t="str">
        <f>IFERROR(VLOOKUP(DP10,リスト!$B:$E,2,FALSE),"")</f>
        <v/>
      </c>
      <c r="DE60" s="109"/>
      <c r="DF60" s="109"/>
      <c r="DG60" s="109"/>
      <c r="DH60" s="109"/>
      <c r="DI60" s="110"/>
      <c r="DJ60" s="122" t="str">
        <f>IFERROR(VLOOKUP(DP10,リスト!$B:$H,7,FALSE),"")</f>
        <v/>
      </c>
      <c r="DK60" s="123"/>
      <c r="DL60" s="123"/>
      <c r="DM60" s="123"/>
      <c r="DN60" s="123"/>
      <c r="DO60" s="123"/>
      <c r="DP60" s="123"/>
      <c r="DQ60" s="123"/>
      <c r="DR60" s="123"/>
      <c r="DS60" s="123"/>
      <c r="DT60" s="123"/>
      <c r="DU60" s="124"/>
      <c r="DW60" s="19"/>
    </row>
    <row r="61" spans="1:127" ht="28.35" hidden="1" customHeight="1" outlineLevel="1" x14ac:dyDescent="0.4">
      <c r="A61" s="80"/>
      <c r="C61" s="111"/>
      <c r="D61" s="112"/>
      <c r="E61" s="112"/>
      <c r="F61" s="112"/>
      <c r="G61" s="112"/>
      <c r="H61" s="113"/>
      <c r="I61" s="125"/>
      <c r="J61" s="126"/>
      <c r="K61" s="126"/>
      <c r="L61" s="126"/>
      <c r="M61" s="126"/>
      <c r="N61" s="126"/>
      <c r="O61" s="126"/>
      <c r="P61" s="126"/>
      <c r="Q61" s="126"/>
      <c r="R61" s="126"/>
      <c r="S61" s="126"/>
      <c r="T61" s="127"/>
      <c r="V61" s="80"/>
      <c r="X61" s="111"/>
      <c r="Y61" s="112"/>
      <c r="Z61" s="112"/>
      <c r="AA61" s="112"/>
      <c r="AB61" s="112"/>
      <c r="AC61" s="113"/>
      <c r="AD61" s="125"/>
      <c r="AE61" s="126"/>
      <c r="AF61" s="126"/>
      <c r="AG61" s="126"/>
      <c r="AH61" s="126"/>
      <c r="AI61" s="126"/>
      <c r="AJ61" s="126"/>
      <c r="AK61" s="126"/>
      <c r="AL61" s="126"/>
      <c r="AM61" s="126"/>
      <c r="AN61" s="126"/>
      <c r="AO61" s="127"/>
      <c r="AQ61" s="80"/>
      <c r="AS61" s="111"/>
      <c r="AT61" s="112"/>
      <c r="AU61" s="112"/>
      <c r="AV61" s="112"/>
      <c r="AW61" s="112"/>
      <c r="AX61" s="113"/>
      <c r="AY61" s="125"/>
      <c r="AZ61" s="126"/>
      <c r="BA61" s="126"/>
      <c r="BB61" s="126"/>
      <c r="BC61" s="126"/>
      <c r="BD61" s="126"/>
      <c r="BE61" s="126"/>
      <c r="BF61" s="126"/>
      <c r="BG61" s="126"/>
      <c r="BH61" s="126"/>
      <c r="BI61" s="126"/>
      <c r="BJ61" s="127"/>
      <c r="BL61" s="80"/>
      <c r="BN61" s="111"/>
      <c r="BO61" s="112"/>
      <c r="BP61" s="112"/>
      <c r="BQ61" s="112"/>
      <c r="BR61" s="112"/>
      <c r="BS61" s="113"/>
      <c r="BT61" s="125"/>
      <c r="BU61" s="126"/>
      <c r="BV61" s="126"/>
      <c r="BW61" s="126"/>
      <c r="BX61" s="126"/>
      <c r="BY61" s="126"/>
      <c r="BZ61" s="126"/>
      <c r="CA61" s="126"/>
      <c r="CB61" s="126"/>
      <c r="CC61" s="126"/>
      <c r="CD61" s="126"/>
      <c r="CE61" s="127"/>
      <c r="CG61" s="80"/>
      <c r="CI61" s="111"/>
      <c r="CJ61" s="112"/>
      <c r="CK61" s="112"/>
      <c r="CL61" s="112"/>
      <c r="CM61" s="112"/>
      <c r="CN61" s="113"/>
      <c r="CO61" s="125"/>
      <c r="CP61" s="126"/>
      <c r="CQ61" s="126"/>
      <c r="CR61" s="126"/>
      <c r="CS61" s="126"/>
      <c r="CT61" s="126"/>
      <c r="CU61" s="126"/>
      <c r="CV61" s="126"/>
      <c r="CW61" s="126"/>
      <c r="CX61" s="126"/>
      <c r="CY61" s="126"/>
      <c r="CZ61" s="127"/>
      <c r="DB61" s="80"/>
      <c r="DD61" s="111"/>
      <c r="DE61" s="112"/>
      <c r="DF61" s="112"/>
      <c r="DG61" s="112"/>
      <c r="DH61" s="112"/>
      <c r="DI61" s="113"/>
      <c r="DJ61" s="125"/>
      <c r="DK61" s="126"/>
      <c r="DL61" s="126"/>
      <c r="DM61" s="126"/>
      <c r="DN61" s="126"/>
      <c r="DO61" s="126"/>
      <c r="DP61" s="126"/>
      <c r="DQ61" s="126"/>
      <c r="DR61" s="126"/>
      <c r="DS61" s="126"/>
      <c r="DT61" s="126"/>
      <c r="DU61" s="127"/>
      <c r="DW61" s="19"/>
    </row>
    <row r="62" spans="1:127" ht="28.35" hidden="1" customHeight="1" outlineLevel="1" x14ac:dyDescent="0.4">
      <c r="A62" s="80"/>
      <c r="C62" s="116" t="str">
        <f>IFERROR(VLOOKUP(O10,リスト!$B:$E,3,FALSE),"")</f>
        <v/>
      </c>
      <c r="D62" s="117"/>
      <c r="E62" s="117"/>
      <c r="F62" s="117"/>
      <c r="G62" s="117"/>
      <c r="H62" s="118"/>
      <c r="I62" s="125"/>
      <c r="J62" s="126"/>
      <c r="K62" s="126"/>
      <c r="L62" s="126"/>
      <c r="M62" s="126"/>
      <c r="N62" s="126"/>
      <c r="O62" s="126"/>
      <c r="P62" s="126"/>
      <c r="Q62" s="126"/>
      <c r="R62" s="126"/>
      <c r="S62" s="126"/>
      <c r="T62" s="127"/>
      <c r="V62" s="80"/>
      <c r="X62" s="116" t="str">
        <f>IFERROR(VLOOKUP(AJ10,リスト!$B:$E,3,FALSE),"")</f>
        <v/>
      </c>
      <c r="Y62" s="117"/>
      <c r="Z62" s="117"/>
      <c r="AA62" s="117"/>
      <c r="AB62" s="117"/>
      <c r="AC62" s="118"/>
      <c r="AD62" s="125"/>
      <c r="AE62" s="126"/>
      <c r="AF62" s="126"/>
      <c r="AG62" s="126"/>
      <c r="AH62" s="126"/>
      <c r="AI62" s="126"/>
      <c r="AJ62" s="126"/>
      <c r="AK62" s="126"/>
      <c r="AL62" s="126"/>
      <c r="AM62" s="126"/>
      <c r="AN62" s="126"/>
      <c r="AO62" s="127"/>
      <c r="AQ62" s="80"/>
      <c r="AS62" s="116" t="str">
        <f>IFERROR(VLOOKUP(BE10,リスト!$B:$E,3,FALSE),"")</f>
        <v/>
      </c>
      <c r="AT62" s="117"/>
      <c r="AU62" s="117"/>
      <c r="AV62" s="117"/>
      <c r="AW62" s="117"/>
      <c r="AX62" s="118"/>
      <c r="AY62" s="125"/>
      <c r="AZ62" s="126"/>
      <c r="BA62" s="126"/>
      <c r="BB62" s="126"/>
      <c r="BC62" s="126"/>
      <c r="BD62" s="126"/>
      <c r="BE62" s="126"/>
      <c r="BF62" s="126"/>
      <c r="BG62" s="126"/>
      <c r="BH62" s="126"/>
      <c r="BI62" s="126"/>
      <c r="BJ62" s="127"/>
      <c r="BL62" s="80"/>
      <c r="BN62" s="116" t="str">
        <f>IFERROR(VLOOKUP(BZ10,リスト!$B:$E,3,FALSE),"")</f>
        <v/>
      </c>
      <c r="BO62" s="117"/>
      <c r="BP62" s="117"/>
      <c r="BQ62" s="117"/>
      <c r="BR62" s="117"/>
      <c r="BS62" s="118"/>
      <c r="BT62" s="125"/>
      <c r="BU62" s="126"/>
      <c r="BV62" s="126"/>
      <c r="BW62" s="126"/>
      <c r="BX62" s="126"/>
      <c r="BY62" s="126"/>
      <c r="BZ62" s="126"/>
      <c r="CA62" s="126"/>
      <c r="CB62" s="126"/>
      <c r="CC62" s="126"/>
      <c r="CD62" s="126"/>
      <c r="CE62" s="127"/>
      <c r="CG62" s="80"/>
      <c r="CI62" s="116" t="str">
        <f>IFERROR(VLOOKUP(CU10,リスト!$B:$E,3,FALSE),"")</f>
        <v/>
      </c>
      <c r="CJ62" s="117"/>
      <c r="CK62" s="117"/>
      <c r="CL62" s="117"/>
      <c r="CM62" s="117"/>
      <c r="CN62" s="118"/>
      <c r="CO62" s="125"/>
      <c r="CP62" s="126"/>
      <c r="CQ62" s="126"/>
      <c r="CR62" s="126"/>
      <c r="CS62" s="126"/>
      <c r="CT62" s="126"/>
      <c r="CU62" s="126"/>
      <c r="CV62" s="126"/>
      <c r="CW62" s="126"/>
      <c r="CX62" s="126"/>
      <c r="CY62" s="126"/>
      <c r="CZ62" s="127"/>
      <c r="DB62" s="80"/>
      <c r="DD62" s="116" t="str">
        <f>IFERROR(VLOOKUP(DP10,リスト!$B:$E,3,FALSE),"")</f>
        <v/>
      </c>
      <c r="DE62" s="117"/>
      <c r="DF62" s="117"/>
      <c r="DG62" s="117"/>
      <c r="DH62" s="117"/>
      <c r="DI62" s="118"/>
      <c r="DJ62" s="125"/>
      <c r="DK62" s="126"/>
      <c r="DL62" s="126"/>
      <c r="DM62" s="126"/>
      <c r="DN62" s="126"/>
      <c r="DO62" s="126"/>
      <c r="DP62" s="126"/>
      <c r="DQ62" s="126"/>
      <c r="DR62" s="126"/>
      <c r="DS62" s="126"/>
      <c r="DT62" s="126"/>
      <c r="DU62" s="127"/>
      <c r="DW62" s="19"/>
    </row>
    <row r="63" spans="1:127" ht="28.35" hidden="1" customHeight="1" outlineLevel="1" x14ac:dyDescent="0.4">
      <c r="A63" s="80"/>
      <c r="C63" s="97" t="s">
        <v>54</v>
      </c>
      <c r="D63" s="98"/>
      <c r="E63" s="98"/>
      <c r="F63" s="98"/>
      <c r="G63" s="99" t="str">
        <f>IFERROR(VLOOKUP(O10,リスト!$B:$E,4,FALSE),"")</f>
        <v/>
      </c>
      <c r="H63" s="100"/>
      <c r="I63" s="101" t="s">
        <v>316</v>
      </c>
      <c r="J63" s="102"/>
      <c r="K63" s="103" t="str">
        <f>IFERROR(VLOOKUP(O10,リスト!$B:$H,6,FALSE),"")</f>
        <v/>
      </c>
      <c r="L63" s="103"/>
      <c r="M63" s="103"/>
      <c r="N63" s="104"/>
      <c r="O63" s="105" t="s">
        <v>186</v>
      </c>
      <c r="P63" s="106"/>
      <c r="Q63" s="107" t="str">
        <f>IFERROR(VLOOKUP(O10,リスト!$B:$H,5,FALSE),"")</f>
        <v/>
      </c>
      <c r="R63" s="107"/>
      <c r="S63" s="107"/>
      <c r="T63" s="107"/>
      <c r="V63" s="80"/>
      <c r="X63" s="97" t="s">
        <v>54</v>
      </c>
      <c r="Y63" s="98"/>
      <c r="Z63" s="98"/>
      <c r="AA63" s="98"/>
      <c r="AB63" s="99" t="str">
        <f>IFERROR(VLOOKUP(AJ10,リスト!$B:$E,4,FALSE),"")</f>
        <v/>
      </c>
      <c r="AC63" s="100"/>
      <c r="AD63" s="101" t="s">
        <v>316</v>
      </c>
      <c r="AE63" s="102"/>
      <c r="AF63" s="103" t="str">
        <f>IFERROR(VLOOKUP(AJ10,リスト!$B:$H,6,FALSE),"")</f>
        <v/>
      </c>
      <c r="AG63" s="103"/>
      <c r="AH63" s="103"/>
      <c r="AI63" s="104"/>
      <c r="AJ63" s="105" t="s">
        <v>186</v>
      </c>
      <c r="AK63" s="106"/>
      <c r="AL63" s="107" t="str">
        <f>IFERROR(VLOOKUP(AJ10,リスト!$B:$H,5,FALSE),"")</f>
        <v/>
      </c>
      <c r="AM63" s="107"/>
      <c r="AN63" s="107"/>
      <c r="AO63" s="107"/>
      <c r="AQ63" s="80"/>
      <c r="AS63" s="97" t="s">
        <v>54</v>
      </c>
      <c r="AT63" s="98"/>
      <c r="AU63" s="98"/>
      <c r="AV63" s="98"/>
      <c r="AW63" s="99" t="str">
        <f>IFERROR(VLOOKUP(BE10,リスト!$B:$E,4,FALSE),"")</f>
        <v/>
      </c>
      <c r="AX63" s="100"/>
      <c r="AY63" s="101" t="s">
        <v>316</v>
      </c>
      <c r="AZ63" s="102"/>
      <c r="BA63" s="103" t="str">
        <f>IFERROR(VLOOKUP(BE10,リスト!$B:$H,6,FALSE),"")</f>
        <v/>
      </c>
      <c r="BB63" s="103"/>
      <c r="BC63" s="103"/>
      <c r="BD63" s="104"/>
      <c r="BE63" s="105" t="s">
        <v>186</v>
      </c>
      <c r="BF63" s="106"/>
      <c r="BG63" s="107" t="str">
        <f>IFERROR(VLOOKUP(BE10,リスト!$B:$H,5,FALSE),"")</f>
        <v/>
      </c>
      <c r="BH63" s="107"/>
      <c r="BI63" s="107"/>
      <c r="BJ63" s="107"/>
      <c r="BL63" s="80"/>
      <c r="BN63" s="97" t="s">
        <v>54</v>
      </c>
      <c r="BO63" s="98"/>
      <c r="BP63" s="98"/>
      <c r="BQ63" s="98"/>
      <c r="BR63" s="99" t="str">
        <f>IFERROR(VLOOKUP(BZ10,リスト!$B:$E,4,FALSE),"")</f>
        <v/>
      </c>
      <c r="BS63" s="100"/>
      <c r="BT63" s="101" t="s">
        <v>316</v>
      </c>
      <c r="BU63" s="102"/>
      <c r="BV63" s="103" t="str">
        <f>IFERROR(VLOOKUP(BZ10,リスト!$B:$H,6,FALSE),"")</f>
        <v/>
      </c>
      <c r="BW63" s="103"/>
      <c r="BX63" s="103"/>
      <c r="BY63" s="104"/>
      <c r="BZ63" s="105" t="s">
        <v>186</v>
      </c>
      <c r="CA63" s="106"/>
      <c r="CB63" s="107" t="str">
        <f>IFERROR(VLOOKUP(BZ10,リスト!$B:$H,5,FALSE),"")</f>
        <v/>
      </c>
      <c r="CC63" s="107"/>
      <c r="CD63" s="107"/>
      <c r="CE63" s="107"/>
      <c r="CG63" s="80"/>
      <c r="CI63" s="97" t="s">
        <v>54</v>
      </c>
      <c r="CJ63" s="98"/>
      <c r="CK63" s="98"/>
      <c r="CL63" s="98"/>
      <c r="CM63" s="99" t="str">
        <f>IFERROR(VLOOKUP(CU10,リスト!$B:$E,4,FALSE),"")</f>
        <v/>
      </c>
      <c r="CN63" s="100"/>
      <c r="CO63" s="101" t="s">
        <v>316</v>
      </c>
      <c r="CP63" s="102"/>
      <c r="CQ63" s="103" t="str">
        <f>IFERROR(VLOOKUP(CU10,リスト!$B:$H,6,FALSE),"")</f>
        <v/>
      </c>
      <c r="CR63" s="103"/>
      <c r="CS63" s="103"/>
      <c r="CT63" s="104"/>
      <c r="CU63" s="105" t="s">
        <v>186</v>
      </c>
      <c r="CV63" s="106"/>
      <c r="CW63" s="107" t="str">
        <f>IFERROR(VLOOKUP(CU10,リスト!$B:$H,5,FALSE),"")</f>
        <v/>
      </c>
      <c r="CX63" s="107"/>
      <c r="CY63" s="107"/>
      <c r="CZ63" s="107"/>
      <c r="DB63" s="80"/>
      <c r="DD63" s="97" t="s">
        <v>54</v>
      </c>
      <c r="DE63" s="98"/>
      <c r="DF63" s="98"/>
      <c r="DG63" s="98"/>
      <c r="DH63" s="99" t="str">
        <f>IFERROR(VLOOKUP(DP10,リスト!$B:$E,4,FALSE),"")</f>
        <v/>
      </c>
      <c r="DI63" s="100"/>
      <c r="DJ63" s="101" t="s">
        <v>316</v>
      </c>
      <c r="DK63" s="102"/>
      <c r="DL63" s="103" t="str">
        <f>IFERROR(VLOOKUP(DP10,リスト!$B:$H,6,FALSE),"")</f>
        <v/>
      </c>
      <c r="DM63" s="103"/>
      <c r="DN63" s="103"/>
      <c r="DO63" s="104"/>
      <c r="DP63" s="105" t="s">
        <v>186</v>
      </c>
      <c r="DQ63" s="106"/>
      <c r="DR63" s="107" t="str">
        <f>IFERROR(VLOOKUP(DP10,リスト!$B:$H,5,FALSE),"")</f>
        <v/>
      </c>
      <c r="DS63" s="107"/>
      <c r="DT63" s="107"/>
      <c r="DU63" s="107"/>
      <c r="DW63" s="19"/>
    </row>
    <row r="64" spans="1:127" ht="28.35" hidden="1" customHeight="1" outlineLevel="1" x14ac:dyDescent="0.4">
      <c r="A64" s="80"/>
      <c r="C64" s="108" t="str">
        <f>IFERROR(VLOOKUP(O11,リスト!$B:$E,2,FALSE),"")</f>
        <v/>
      </c>
      <c r="D64" s="109"/>
      <c r="E64" s="109"/>
      <c r="F64" s="109"/>
      <c r="G64" s="109"/>
      <c r="H64" s="110"/>
      <c r="I64" s="122" t="str">
        <f>IFERROR(VLOOKUP(O11,リスト!$B:$H,7,FALSE),"")</f>
        <v/>
      </c>
      <c r="J64" s="123"/>
      <c r="K64" s="123"/>
      <c r="L64" s="123"/>
      <c r="M64" s="123"/>
      <c r="N64" s="123"/>
      <c r="O64" s="123"/>
      <c r="P64" s="123"/>
      <c r="Q64" s="123"/>
      <c r="R64" s="123"/>
      <c r="S64" s="123"/>
      <c r="T64" s="124"/>
      <c r="V64" s="80"/>
      <c r="X64" s="108" t="str">
        <f>IFERROR(VLOOKUP(AJ11,リスト!$B:$E,2,FALSE),"")</f>
        <v/>
      </c>
      <c r="Y64" s="109"/>
      <c r="Z64" s="109"/>
      <c r="AA64" s="109"/>
      <c r="AB64" s="109"/>
      <c r="AC64" s="110"/>
      <c r="AD64" s="122" t="str">
        <f>IFERROR(VLOOKUP(AJ11,リスト!$B:$H,7,FALSE),"")</f>
        <v/>
      </c>
      <c r="AE64" s="123"/>
      <c r="AF64" s="123"/>
      <c r="AG64" s="123"/>
      <c r="AH64" s="123"/>
      <c r="AI64" s="123"/>
      <c r="AJ64" s="123"/>
      <c r="AK64" s="123"/>
      <c r="AL64" s="123"/>
      <c r="AM64" s="123"/>
      <c r="AN64" s="123"/>
      <c r="AO64" s="124"/>
      <c r="AQ64" s="80"/>
      <c r="AS64" s="108" t="str">
        <f>IFERROR(VLOOKUP(BE11,リスト!$B:$E,2,FALSE),"")</f>
        <v/>
      </c>
      <c r="AT64" s="109"/>
      <c r="AU64" s="109"/>
      <c r="AV64" s="109"/>
      <c r="AW64" s="109"/>
      <c r="AX64" s="110"/>
      <c r="AY64" s="122" t="str">
        <f>IFERROR(VLOOKUP(BE11,リスト!$B:$H,7,FALSE),"")</f>
        <v/>
      </c>
      <c r="AZ64" s="123"/>
      <c r="BA64" s="123"/>
      <c r="BB64" s="123"/>
      <c r="BC64" s="123"/>
      <c r="BD64" s="123"/>
      <c r="BE64" s="123"/>
      <c r="BF64" s="123"/>
      <c r="BG64" s="123"/>
      <c r="BH64" s="123"/>
      <c r="BI64" s="123"/>
      <c r="BJ64" s="124"/>
      <c r="BL64" s="80"/>
      <c r="BN64" s="108" t="str">
        <f>IFERROR(VLOOKUP(BZ11,リスト!$B:$E,2,FALSE),"")</f>
        <v/>
      </c>
      <c r="BO64" s="109"/>
      <c r="BP64" s="109"/>
      <c r="BQ64" s="109"/>
      <c r="BR64" s="109"/>
      <c r="BS64" s="110"/>
      <c r="BT64" s="122" t="str">
        <f>IFERROR(VLOOKUP(BZ11,リスト!$B:$H,7,FALSE),"")</f>
        <v/>
      </c>
      <c r="BU64" s="123"/>
      <c r="BV64" s="123"/>
      <c r="BW64" s="123"/>
      <c r="BX64" s="123"/>
      <c r="BY64" s="123"/>
      <c r="BZ64" s="123"/>
      <c r="CA64" s="123"/>
      <c r="CB64" s="123"/>
      <c r="CC64" s="123"/>
      <c r="CD64" s="123"/>
      <c r="CE64" s="124"/>
      <c r="CG64" s="80"/>
      <c r="CI64" s="108" t="str">
        <f>IFERROR(VLOOKUP(CU11,リスト!$B:$E,2,FALSE),"")</f>
        <v/>
      </c>
      <c r="CJ64" s="109"/>
      <c r="CK64" s="109"/>
      <c r="CL64" s="109"/>
      <c r="CM64" s="109"/>
      <c r="CN64" s="110"/>
      <c r="CO64" s="122" t="str">
        <f>IFERROR(VLOOKUP(CU11,リスト!$B:$H,7,FALSE),"")</f>
        <v/>
      </c>
      <c r="CP64" s="123"/>
      <c r="CQ64" s="123"/>
      <c r="CR64" s="123"/>
      <c r="CS64" s="123"/>
      <c r="CT64" s="123"/>
      <c r="CU64" s="123"/>
      <c r="CV64" s="123"/>
      <c r="CW64" s="123"/>
      <c r="CX64" s="123"/>
      <c r="CY64" s="123"/>
      <c r="CZ64" s="124"/>
      <c r="DB64" s="80"/>
      <c r="DD64" s="108" t="str">
        <f>IFERROR(VLOOKUP(DP11,リスト!$B:$E,2,FALSE),"")</f>
        <v/>
      </c>
      <c r="DE64" s="109"/>
      <c r="DF64" s="109"/>
      <c r="DG64" s="109"/>
      <c r="DH64" s="109"/>
      <c r="DI64" s="110"/>
      <c r="DJ64" s="122" t="str">
        <f>IFERROR(VLOOKUP(DP11,リスト!$B:$H,7,FALSE),"")</f>
        <v/>
      </c>
      <c r="DK64" s="123"/>
      <c r="DL64" s="123"/>
      <c r="DM64" s="123"/>
      <c r="DN64" s="123"/>
      <c r="DO64" s="123"/>
      <c r="DP64" s="123"/>
      <c r="DQ64" s="123"/>
      <c r="DR64" s="123"/>
      <c r="DS64" s="123"/>
      <c r="DT64" s="123"/>
      <c r="DU64" s="124"/>
      <c r="DW64" s="19"/>
    </row>
    <row r="65" spans="1:127" ht="28.35" hidden="1" customHeight="1" outlineLevel="1" x14ac:dyDescent="0.4">
      <c r="A65" s="80"/>
      <c r="C65" s="111"/>
      <c r="D65" s="112"/>
      <c r="E65" s="112"/>
      <c r="F65" s="112"/>
      <c r="G65" s="112"/>
      <c r="H65" s="113"/>
      <c r="I65" s="125"/>
      <c r="J65" s="126"/>
      <c r="K65" s="126"/>
      <c r="L65" s="126"/>
      <c r="M65" s="126"/>
      <c r="N65" s="126"/>
      <c r="O65" s="126"/>
      <c r="P65" s="126"/>
      <c r="Q65" s="126"/>
      <c r="R65" s="126"/>
      <c r="S65" s="126"/>
      <c r="T65" s="127"/>
      <c r="V65" s="80"/>
      <c r="X65" s="111"/>
      <c r="Y65" s="112"/>
      <c r="Z65" s="112"/>
      <c r="AA65" s="112"/>
      <c r="AB65" s="112"/>
      <c r="AC65" s="113"/>
      <c r="AD65" s="125"/>
      <c r="AE65" s="126"/>
      <c r="AF65" s="126"/>
      <c r="AG65" s="126"/>
      <c r="AH65" s="126"/>
      <c r="AI65" s="126"/>
      <c r="AJ65" s="126"/>
      <c r="AK65" s="126"/>
      <c r="AL65" s="126"/>
      <c r="AM65" s="126"/>
      <c r="AN65" s="126"/>
      <c r="AO65" s="127"/>
      <c r="AQ65" s="80"/>
      <c r="AS65" s="111"/>
      <c r="AT65" s="112"/>
      <c r="AU65" s="112"/>
      <c r="AV65" s="112"/>
      <c r="AW65" s="112"/>
      <c r="AX65" s="113"/>
      <c r="AY65" s="125"/>
      <c r="AZ65" s="126"/>
      <c r="BA65" s="126"/>
      <c r="BB65" s="126"/>
      <c r="BC65" s="126"/>
      <c r="BD65" s="126"/>
      <c r="BE65" s="126"/>
      <c r="BF65" s="126"/>
      <c r="BG65" s="126"/>
      <c r="BH65" s="126"/>
      <c r="BI65" s="126"/>
      <c r="BJ65" s="127"/>
      <c r="BL65" s="80"/>
      <c r="BN65" s="111"/>
      <c r="BO65" s="112"/>
      <c r="BP65" s="112"/>
      <c r="BQ65" s="112"/>
      <c r="BR65" s="112"/>
      <c r="BS65" s="113"/>
      <c r="BT65" s="125"/>
      <c r="BU65" s="126"/>
      <c r="BV65" s="126"/>
      <c r="BW65" s="126"/>
      <c r="BX65" s="126"/>
      <c r="BY65" s="126"/>
      <c r="BZ65" s="126"/>
      <c r="CA65" s="126"/>
      <c r="CB65" s="126"/>
      <c r="CC65" s="126"/>
      <c r="CD65" s="126"/>
      <c r="CE65" s="127"/>
      <c r="CG65" s="80"/>
      <c r="CI65" s="111"/>
      <c r="CJ65" s="112"/>
      <c r="CK65" s="112"/>
      <c r="CL65" s="112"/>
      <c r="CM65" s="112"/>
      <c r="CN65" s="113"/>
      <c r="CO65" s="125"/>
      <c r="CP65" s="126"/>
      <c r="CQ65" s="126"/>
      <c r="CR65" s="126"/>
      <c r="CS65" s="126"/>
      <c r="CT65" s="126"/>
      <c r="CU65" s="126"/>
      <c r="CV65" s="126"/>
      <c r="CW65" s="126"/>
      <c r="CX65" s="126"/>
      <c r="CY65" s="126"/>
      <c r="CZ65" s="127"/>
      <c r="DB65" s="80"/>
      <c r="DD65" s="111"/>
      <c r="DE65" s="112"/>
      <c r="DF65" s="112"/>
      <c r="DG65" s="112"/>
      <c r="DH65" s="112"/>
      <c r="DI65" s="113"/>
      <c r="DJ65" s="125"/>
      <c r="DK65" s="126"/>
      <c r="DL65" s="126"/>
      <c r="DM65" s="126"/>
      <c r="DN65" s="126"/>
      <c r="DO65" s="126"/>
      <c r="DP65" s="126"/>
      <c r="DQ65" s="126"/>
      <c r="DR65" s="126"/>
      <c r="DS65" s="126"/>
      <c r="DT65" s="126"/>
      <c r="DU65" s="127"/>
      <c r="DW65" s="19"/>
    </row>
    <row r="66" spans="1:127" ht="28.35" hidden="1" customHeight="1" outlineLevel="1" x14ac:dyDescent="0.4">
      <c r="A66" s="80"/>
      <c r="C66" s="116" t="str">
        <f>IFERROR(VLOOKUP(O11,リスト!$B:$E,3,FALSE),"")</f>
        <v/>
      </c>
      <c r="D66" s="117"/>
      <c r="E66" s="117"/>
      <c r="F66" s="117"/>
      <c r="G66" s="117"/>
      <c r="H66" s="118"/>
      <c r="I66" s="125"/>
      <c r="J66" s="126"/>
      <c r="K66" s="126"/>
      <c r="L66" s="126"/>
      <c r="M66" s="126"/>
      <c r="N66" s="126"/>
      <c r="O66" s="126"/>
      <c r="P66" s="126"/>
      <c r="Q66" s="126"/>
      <c r="R66" s="126"/>
      <c r="S66" s="126"/>
      <c r="T66" s="127"/>
      <c r="V66" s="80"/>
      <c r="X66" s="116" t="str">
        <f>IFERROR(VLOOKUP(AJ11,リスト!$B:$E,3,FALSE),"")</f>
        <v/>
      </c>
      <c r="Y66" s="117"/>
      <c r="Z66" s="117"/>
      <c r="AA66" s="117"/>
      <c r="AB66" s="117"/>
      <c r="AC66" s="118"/>
      <c r="AD66" s="125"/>
      <c r="AE66" s="126"/>
      <c r="AF66" s="126"/>
      <c r="AG66" s="126"/>
      <c r="AH66" s="126"/>
      <c r="AI66" s="126"/>
      <c r="AJ66" s="126"/>
      <c r="AK66" s="126"/>
      <c r="AL66" s="126"/>
      <c r="AM66" s="126"/>
      <c r="AN66" s="126"/>
      <c r="AO66" s="127"/>
      <c r="AQ66" s="80"/>
      <c r="AS66" s="116" t="str">
        <f>IFERROR(VLOOKUP(BE11,リスト!$B:$E,3,FALSE),"")</f>
        <v/>
      </c>
      <c r="AT66" s="117"/>
      <c r="AU66" s="117"/>
      <c r="AV66" s="117"/>
      <c r="AW66" s="117"/>
      <c r="AX66" s="118"/>
      <c r="AY66" s="125"/>
      <c r="AZ66" s="126"/>
      <c r="BA66" s="126"/>
      <c r="BB66" s="126"/>
      <c r="BC66" s="126"/>
      <c r="BD66" s="126"/>
      <c r="BE66" s="126"/>
      <c r="BF66" s="126"/>
      <c r="BG66" s="126"/>
      <c r="BH66" s="126"/>
      <c r="BI66" s="126"/>
      <c r="BJ66" s="127"/>
      <c r="BL66" s="80"/>
      <c r="BN66" s="116" t="str">
        <f>IFERROR(VLOOKUP(BZ11,リスト!$B:$E,3,FALSE),"")</f>
        <v/>
      </c>
      <c r="BO66" s="117"/>
      <c r="BP66" s="117"/>
      <c r="BQ66" s="117"/>
      <c r="BR66" s="117"/>
      <c r="BS66" s="118"/>
      <c r="BT66" s="125"/>
      <c r="BU66" s="126"/>
      <c r="BV66" s="126"/>
      <c r="BW66" s="126"/>
      <c r="BX66" s="126"/>
      <c r="BY66" s="126"/>
      <c r="BZ66" s="126"/>
      <c r="CA66" s="126"/>
      <c r="CB66" s="126"/>
      <c r="CC66" s="126"/>
      <c r="CD66" s="126"/>
      <c r="CE66" s="127"/>
      <c r="CG66" s="80"/>
      <c r="CI66" s="116" t="str">
        <f>IFERROR(VLOOKUP(CU11,リスト!$B:$E,3,FALSE),"")</f>
        <v/>
      </c>
      <c r="CJ66" s="117"/>
      <c r="CK66" s="117"/>
      <c r="CL66" s="117"/>
      <c r="CM66" s="117"/>
      <c r="CN66" s="118"/>
      <c r="CO66" s="125"/>
      <c r="CP66" s="126"/>
      <c r="CQ66" s="126"/>
      <c r="CR66" s="126"/>
      <c r="CS66" s="126"/>
      <c r="CT66" s="126"/>
      <c r="CU66" s="126"/>
      <c r="CV66" s="126"/>
      <c r="CW66" s="126"/>
      <c r="CX66" s="126"/>
      <c r="CY66" s="126"/>
      <c r="CZ66" s="127"/>
      <c r="DB66" s="80"/>
      <c r="DD66" s="116" t="str">
        <f>IFERROR(VLOOKUP(DP11,リスト!$B:$E,3,FALSE),"")</f>
        <v/>
      </c>
      <c r="DE66" s="117"/>
      <c r="DF66" s="117"/>
      <c r="DG66" s="117"/>
      <c r="DH66" s="117"/>
      <c r="DI66" s="118"/>
      <c r="DJ66" s="125"/>
      <c r="DK66" s="126"/>
      <c r="DL66" s="126"/>
      <c r="DM66" s="126"/>
      <c r="DN66" s="126"/>
      <c r="DO66" s="126"/>
      <c r="DP66" s="126"/>
      <c r="DQ66" s="126"/>
      <c r="DR66" s="126"/>
      <c r="DS66" s="126"/>
      <c r="DT66" s="126"/>
      <c r="DU66" s="127"/>
      <c r="DW66" s="19"/>
    </row>
    <row r="67" spans="1:127" ht="28.35" hidden="1" customHeight="1" outlineLevel="1" x14ac:dyDescent="0.4">
      <c r="A67" s="80"/>
      <c r="C67" s="97" t="s">
        <v>54</v>
      </c>
      <c r="D67" s="98"/>
      <c r="E67" s="98"/>
      <c r="F67" s="98"/>
      <c r="G67" s="99" t="str">
        <f>IFERROR(VLOOKUP(O11,リスト!$B:$E,4,FALSE),"")</f>
        <v/>
      </c>
      <c r="H67" s="100"/>
      <c r="I67" s="101" t="s">
        <v>316</v>
      </c>
      <c r="J67" s="102"/>
      <c r="K67" s="103" t="str">
        <f>IFERROR(VLOOKUP(O11,リスト!$B:$H,6,FALSE),"")</f>
        <v/>
      </c>
      <c r="L67" s="103"/>
      <c r="M67" s="103"/>
      <c r="N67" s="104"/>
      <c r="O67" s="105" t="s">
        <v>186</v>
      </c>
      <c r="P67" s="106"/>
      <c r="Q67" s="107" t="str">
        <f>IFERROR(VLOOKUP(O11,リスト!$B:$H,5,FALSE),"")</f>
        <v/>
      </c>
      <c r="R67" s="107"/>
      <c r="S67" s="107"/>
      <c r="T67" s="107"/>
      <c r="V67" s="80"/>
      <c r="X67" s="97" t="s">
        <v>54</v>
      </c>
      <c r="Y67" s="98"/>
      <c r="Z67" s="98"/>
      <c r="AA67" s="98"/>
      <c r="AB67" s="99" t="str">
        <f>IFERROR(VLOOKUP(AJ11,リスト!$B:$E,4,FALSE),"")</f>
        <v/>
      </c>
      <c r="AC67" s="100"/>
      <c r="AD67" s="101" t="s">
        <v>316</v>
      </c>
      <c r="AE67" s="102"/>
      <c r="AF67" s="103" t="str">
        <f>IFERROR(VLOOKUP(AJ11,リスト!$B:$H,6,FALSE),"")</f>
        <v/>
      </c>
      <c r="AG67" s="103"/>
      <c r="AH67" s="103"/>
      <c r="AI67" s="104"/>
      <c r="AJ67" s="105" t="s">
        <v>186</v>
      </c>
      <c r="AK67" s="106"/>
      <c r="AL67" s="107" t="str">
        <f>IFERROR(VLOOKUP(AJ11,リスト!$B:$H,5,FALSE),"")</f>
        <v/>
      </c>
      <c r="AM67" s="107"/>
      <c r="AN67" s="107"/>
      <c r="AO67" s="107"/>
      <c r="AQ67" s="80"/>
      <c r="AS67" s="97" t="s">
        <v>54</v>
      </c>
      <c r="AT67" s="98"/>
      <c r="AU67" s="98"/>
      <c r="AV67" s="98"/>
      <c r="AW67" s="99" t="str">
        <f>IFERROR(VLOOKUP(BE11,リスト!$B:$E,4,FALSE),"")</f>
        <v/>
      </c>
      <c r="AX67" s="100"/>
      <c r="AY67" s="101" t="s">
        <v>316</v>
      </c>
      <c r="AZ67" s="102"/>
      <c r="BA67" s="103" t="str">
        <f>IFERROR(VLOOKUP(BE11,リスト!$B:$H,6,FALSE),"")</f>
        <v/>
      </c>
      <c r="BB67" s="103"/>
      <c r="BC67" s="103"/>
      <c r="BD67" s="104"/>
      <c r="BE67" s="105" t="s">
        <v>186</v>
      </c>
      <c r="BF67" s="106"/>
      <c r="BG67" s="107" t="str">
        <f>IFERROR(VLOOKUP(BE11,リスト!$B:$H,5,FALSE),"")</f>
        <v/>
      </c>
      <c r="BH67" s="107"/>
      <c r="BI67" s="107"/>
      <c r="BJ67" s="107"/>
      <c r="BL67" s="80"/>
      <c r="BN67" s="97" t="s">
        <v>54</v>
      </c>
      <c r="BO67" s="98"/>
      <c r="BP67" s="98"/>
      <c r="BQ67" s="98"/>
      <c r="BR67" s="99" t="str">
        <f>IFERROR(VLOOKUP(BZ11,リスト!$B:$E,4,FALSE),"")</f>
        <v/>
      </c>
      <c r="BS67" s="100"/>
      <c r="BT67" s="101" t="s">
        <v>316</v>
      </c>
      <c r="BU67" s="102"/>
      <c r="BV67" s="103" t="str">
        <f>IFERROR(VLOOKUP(BZ11,リスト!$B:$H,6,FALSE),"")</f>
        <v/>
      </c>
      <c r="BW67" s="103"/>
      <c r="BX67" s="103"/>
      <c r="BY67" s="104"/>
      <c r="BZ67" s="105" t="s">
        <v>186</v>
      </c>
      <c r="CA67" s="106"/>
      <c r="CB67" s="107" t="str">
        <f>IFERROR(VLOOKUP(BZ11,リスト!$B:$H,5,FALSE),"")</f>
        <v/>
      </c>
      <c r="CC67" s="107"/>
      <c r="CD67" s="107"/>
      <c r="CE67" s="107"/>
      <c r="CG67" s="80"/>
      <c r="CI67" s="97" t="s">
        <v>54</v>
      </c>
      <c r="CJ67" s="98"/>
      <c r="CK67" s="98"/>
      <c r="CL67" s="98"/>
      <c r="CM67" s="99" t="str">
        <f>IFERROR(VLOOKUP(CU11,リスト!$B:$E,4,FALSE),"")</f>
        <v/>
      </c>
      <c r="CN67" s="100"/>
      <c r="CO67" s="101" t="s">
        <v>316</v>
      </c>
      <c r="CP67" s="102"/>
      <c r="CQ67" s="103" t="str">
        <f>IFERROR(VLOOKUP(CU11,リスト!$B:$H,6,FALSE),"")</f>
        <v/>
      </c>
      <c r="CR67" s="103"/>
      <c r="CS67" s="103"/>
      <c r="CT67" s="104"/>
      <c r="CU67" s="105" t="s">
        <v>186</v>
      </c>
      <c r="CV67" s="106"/>
      <c r="CW67" s="107" t="str">
        <f>IFERROR(VLOOKUP(CU11,リスト!$B:$H,5,FALSE),"")</f>
        <v/>
      </c>
      <c r="CX67" s="107"/>
      <c r="CY67" s="107"/>
      <c r="CZ67" s="107"/>
      <c r="DB67" s="80"/>
      <c r="DD67" s="97" t="s">
        <v>54</v>
      </c>
      <c r="DE67" s="98"/>
      <c r="DF67" s="98"/>
      <c r="DG67" s="98"/>
      <c r="DH67" s="99" t="str">
        <f>IFERROR(VLOOKUP(DP11,リスト!$B:$E,4,FALSE),"")</f>
        <v/>
      </c>
      <c r="DI67" s="100"/>
      <c r="DJ67" s="101" t="s">
        <v>316</v>
      </c>
      <c r="DK67" s="102"/>
      <c r="DL67" s="103" t="str">
        <f>IFERROR(VLOOKUP(DP11,リスト!$B:$H,6,FALSE),"")</f>
        <v/>
      </c>
      <c r="DM67" s="103"/>
      <c r="DN67" s="103"/>
      <c r="DO67" s="104"/>
      <c r="DP67" s="105" t="s">
        <v>186</v>
      </c>
      <c r="DQ67" s="106"/>
      <c r="DR67" s="107" t="str">
        <f>IFERROR(VLOOKUP(DP11,リスト!$B:$H,5,FALSE),"")</f>
        <v/>
      </c>
      <c r="DS67" s="107"/>
      <c r="DT67" s="107"/>
      <c r="DU67" s="107"/>
      <c r="DW67" s="19"/>
    </row>
    <row r="68" spans="1:127" ht="28.35" hidden="1" customHeight="1" outlineLevel="1" x14ac:dyDescent="0.4">
      <c r="A68" s="80"/>
      <c r="C68" s="108" t="str">
        <f>IFERROR(VLOOKUP(O12,リスト!$B:$E,2,FALSE),"")</f>
        <v/>
      </c>
      <c r="D68" s="109"/>
      <c r="E68" s="109"/>
      <c r="F68" s="109"/>
      <c r="G68" s="109"/>
      <c r="H68" s="110"/>
      <c r="I68" s="122" t="str">
        <f>IFERROR(VLOOKUP(O12,リスト!$B:$H,7,FALSE),"")</f>
        <v/>
      </c>
      <c r="J68" s="123"/>
      <c r="K68" s="123"/>
      <c r="L68" s="123"/>
      <c r="M68" s="123"/>
      <c r="N68" s="123"/>
      <c r="O68" s="123"/>
      <c r="P68" s="123"/>
      <c r="Q68" s="123"/>
      <c r="R68" s="123"/>
      <c r="S68" s="123"/>
      <c r="T68" s="124"/>
      <c r="V68" s="80"/>
      <c r="X68" s="108" t="str">
        <f>IFERROR(VLOOKUP(AJ12,リスト!$B:$E,2,FALSE),"")</f>
        <v/>
      </c>
      <c r="Y68" s="109"/>
      <c r="Z68" s="109"/>
      <c r="AA68" s="109"/>
      <c r="AB68" s="109"/>
      <c r="AC68" s="110"/>
      <c r="AD68" s="122" t="str">
        <f>IFERROR(VLOOKUP(AJ12,リスト!$B:$H,7,FALSE),"")</f>
        <v/>
      </c>
      <c r="AE68" s="123"/>
      <c r="AF68" s="123"/>
      <c r="AG68" s="123"/>
      <c r="AH68" s="123"/>
      <c r="AI68" s="123"/>
      <c r="AJ68" s="123"/>
      <c r="AK68" s="123"/>
      <c r="AL68" s="123"/>
      <c r="AM68" s="123"/>
      <c r="AN68" s="123"/>
      <c r="AO68" s="124"/>
      <c r="AQ68" s="80"/>
      <c r="AS68" s="108" t="str">
        <f>IFERROR(VLOOKUP(BE12,リスト!$B:$E,2,FALSE),"")</f>
        <v/>
      </c>
      <c r="AT68" s="109"/>
      <c r="AU68" s="109"/>
      <c r="AV68" s="109"/>
      <c r="AW68" s="109"/>
      <c r="AX68" s="110"/>
      <c r="AY68" s="122" t="str">
        <f>IFERROR(VLOOKUP(BE12,リスト!$B:$H,7,FALSE),"")</f>
        <v/>
      </c>
      <c r="AZ68" s="123"/>
      <c r="BA68" s="123"/>
      <c r="BB68" s="123"/>
      <c r="BC68" s="123"/>
      <c r="BD68" s="123"/>
      <c r="BE68" s="123"/>
      <c r="BF68" s="123"/>
      <c r="BG68" s="123"/>
      <c r="BH68" s="123"/>
      <c r="BI68" s="123"/>
      <c r="BJ68" s="124"/>
      <c r="BL68" s="80"/>
      <c r="BN68" s="108" t="str">
        <f>IFERROR(VLOOKUP(BZ12,リスト!$B:$E,2,FALSE),"")</f>
        <v/>
      </c>
      <c r="BO68" s="109"/>
      <c r="BP68" s="109"/>
      <c r="BQ68" s="109"/>
      <c r="BR68" s="109"/>
      <c r="BS68" s="110"/>
      <c r="BT68" s="122" t="str">
        <f>IFERROR(VLOOKUP(BZ12,リスト!$B:$H,7,FALSE),"")</f>
        <v/>
      </c>
      <c r="BU68" s="123"/>
      <c r="BV68" s="123"/>
      <c r="BW68" s="123"/>
      <c r="BX68" s="123"/>
      <c r="BY68" s="123"/>
      <c r="BZ68" s="123"/>
      <c r="CA68" s="123"/>
      <c r="CB68" s="123"/>
      <c r="CC68" s="123"/>
      <c r="CD68" s="123"/>
      <c r="CE68" s="124"/>
      <c r="CG68" s="80"/>
      <c r="CI68" s="108" t="str">
        <f>IFERROR(VLOOKUP(CU12,リスト!$B:$E,2,FALSE),"")</f>
        <v/>
      </c>
      <c r="CJ68" s="109"/>
      <c r="CK68" s="109"/>
      <c r="CL68" s="109"/>
      <c r="CM68" s="109"/>
      <c r="CN68" s="110"/>
      <c r="CO68" s="122" t="str">
        <f>IFERROR(VLOOKUP(CU12,リスト!$B:$H,7,FALSE),"")</f>
        <v/>
      </c>
      <c r="CP68" s="123"/>
      <c r="CQ68" s="123"/>
      <c r="CR68" s="123"/>
      <c r="CS68" s="123"/>
      <c r="CT68" s="123"/>
      <c r="CU68" s="123"/>
      <c r="CV68" s="123"/>
      <c r="CW68" s="123"/>
      <c r="CX68" s="123"/>
      <c r="CY68" s="123"/>
      <c r="CZ68" s="124"/>
      <c r="DB68" s="80"/>
      <c r="DD68" s="108" t="str">
        <f>IFERROR(VLOOKUP(DP12,リスト!$B:$E,2,FALSE),"")</f>
        <v/>
      </c>
      <c r="DE68" s="109"/>
      <c r="DF68" s="109"/>
      <c r="DG68" s="109"/>
      <c r="DH68" s="109"/>
      <c r="DI68" s="110"/>
      <c r="DJ68" s="122" t="str">
        <f>IFERROR(VLOOKUP(DP12,リスト!$B:$H,7,FALSE),"")</f>
        <v/>
      </c>
      <c r="DK68" s="123"/>
      <c r="DL68" s="123"/>
      <c r="DM68" s="123"/>
      <c r="DN68" s="123"/>
      <c r="DO68" s="123"/>
      <c r="DP68" s="123"/>
      <c r="DQ68" s="123"/>
      <c r="DR68" s="123"/>
      <c r="DS68" s="123"/>
      <c r="DT68" s="123"/>
      <c r="DU68" s="124"/>
      <c r="DW68" s="19"/>
    </row>
    <row r="69" spans="1:127" ht="28.35" hidden="1" customHeight="1" outlineLevel="1" x14ac:dyDescent="0.4">
      <c r="A69" s="80"/>
      <c r="C69" s="111"/>
      <c r="D69" s="112"/>
      <c r="E69" s="112"/>
      <c r="F69" s="112"/>
      <c r="G69" s="112"/>
      <c r="H69" s="113"/>
      <c r="I69" s="125"/>
      <c r="J69" s="126"/>
      <c r="K69" s="126"/>
      <c r="L69" s="126"/>
      <c r="M69" s="126"/>
      <c r="N69" s="126"/>
      <c r="O69" s="126"/>
      <c r="P69" s="126"/>
      <c r="Q69" s="126"/>
      <c r="R69" s="126"/>
      <c r="S69" s="126"/>
      <c r="T69" s="127"/>
      <c r="V69" s="80"/>
      <c r="X69" s="111"/>
      <c r="Y69" s="112"/>
      <c r="Z69" s="112"/>
      <c r="AA69" s="112"/>
      <c r="AB69" s="112"/>
      <c r="AC69" s="113"/>
      <c r="AD69" s="125"/>
      <c r="AE69" s="126"/>
      <c r="AF69" s="126"/>
      <c r="AG69" s="126"/>
      <c r="AH69" s="126"/>
      <c r="AI69" s="126"/>
      <c r="AJ69" s="126"/>
      <c r="AK69" s="126"/>
      <c r="AL69" s="126"/>
      <c r="AM69" s="126"/>
      <c r="AN69" s="126"/>
      <c r="AO69" s="127"/>
      <c r="AQ69" s="80"/>
      <c r="AS69" s="111"/>
      <c r="AT69" s="112"/>
      <c r="AU69" s="112"/>
      <c r="AV69" s="112"/>
      <c r="AW69" s="112"/>
      <c r="AX69" s="113"/>
      <c r="AY69" s="125"/>
      <c r="AZ69" s="126"/>
      <c r="BA69" s="126"/>
      <c r="BB69" s="126"/>
      <c r="BC69" s="126"/>
      <c r="BD69" s="126"/>
      <c r="BE69" s="126"/>
      <c r="BF69" s="126"/>
      <c r="BG69" s="126"/>
      <c r="BH69" s="126"/>
      <c r="BI69" s="126"/>
      <c r="BJ69" s="127"/>
      <c r="BL69" s="80"/>
      <c r="BN69" s="111"/>
      <c r="BO69" s="112"/>
      <c r="BP69" s="112"/>
      <c r="BQ69" s="112"/>
      <c r="BR69" s="112"/>
      <c r="BS69" s="113"/>
      <c r="BT69" s="125"/>
      <c r="BU69" s="126"/>
      <c r="BV69" s="126"/>
      <c r="BW69" s="126"/>
      <c r="BX69" s="126"/>
      <c r="BY69" s="126"/>
      <c r="BZ69" s="126"/>
      <c r="CA69" s="126"/>
      <c r="CB69" s="126"/>
      <c r="CC69" s="126"/>
      <c r="CD69" s="126"/>
      <c r="CE69" s="127"/>
      <c r="CG69" s="80"/>
      <c r="CI69" s="111"/>
      <c r="CJ69" s="112"/>
      <c r="CK69" s="112"/>
      <c r="CL69" s="112"/>
      <c r="CM69" s="112"/>
      <c r="CN69" s="113"/>
      <c r="CO69" s="125"/>
      <c r="CP69" s="126"/>
      <c r="CQ69" s="126"/>
      <c r="CR69" s="126"/>
      <c r="CS69" s="126"/>
      <c r="CT69" s="126"/>
      <c r="CU69" s="126"/>
      <c r="CV69" s="126"/>
      <c r="CW69" s="126"/>
      <c r="CX69" s="126"/>
      <c r="CY69" s="126"/>
      <c r="CZ69" s="127"/>
      <c r="DB69" s="80"/>
      <c r="DD69" s="111"/>
      <c r="DE69" s="112"/>
      <c r="DF69" s="112"/>
      <c r="DG69" s="112"/>
      <c r="DH69" s="112"/>
      <c r="DI69" s="113"/>
      <c r="DJ69" s="125"/>
      <c r="DK69" s="126"/>
      <c r="DL69" s="126"/>
      <c r="DM69" s="126"/>
      <c r="DN69" s="126"/>
      <c r="DO69" s="126"/>
      <c r="DP69" s="126"/>
      <c r="DQ69" s="126"/>
      <c r="DR69" s="126"/>
      <c r="DS69" s="126"/>
      <c r="DT69" s="126"/>
      <c r="DU69" s="127"/>
      <c r="DW69" s="19"/>
    </row>
    <row r="70" spans="1:127" ht="28.35" hidden="1" customHeight="1" outlineLevel="1" x14ac:dyDescent="0.4">
      <c r="A70" s="80"/>
      <c r="C70" s="116" t="str">
        <f>IFERROR(VLOOKUP(O12,リスト!$B:$E,3,FALSE),"")</f>
        <v/>
      </c>
      <c r="D70" s="117"/>
      <c r="E70" s="117"/>
      <c r="F70" s="117"/>
      <c r="G70" s="117"/>
      <c r="H70" s="118"/>
      <c r="I70" s="125"/>
      <c r="J70" s="126"/>
      <c r="K70" s="126"/>
      <c r="L70" s="126"/>
      <c r="M70" s="126"/>
      <c r="N70" s="126"/>
      <c r="O70" s="126"/>
      <c r="P70" s="126"/>
      <c r="Q70" s="126"/>
      <c r="R70" s="126"/>
      <c r="S70" s="126"/>
      <c r="T70" s="127"/>
      <c r="V70" s="80"/>
      <c r="X70" s="116" t="str">
        <f>IFERROR(VLOOKUP(AJ12,リスト!$B:$E,3,FALSE),"")</f>
        <v/>
      </c>
      <c r="Y70" s="117"/>
      <c r="Z70" s="117"/>
      <c r="AA70" s="117"/>
      <c r="AB70" s="117"/>
      <c r="AC70" s="118"/>
      <c r="AD70" s="125"/>
      <c r="AE70" s="126"/>
      <c r="AF70" s="126"/>
      <c r="AG70" s="126"/>
      <c r="AH70" s="126"/>
      <c r="AI70" s="126"/>
      <c r="AJ70" s="126"/>
      <c r="AK70" s="126"/>
      <c r="AL70" s="126"/>
      <c r="AM70" s="126"/>
      <c r="AN70" s="126"/>
      <c r="AO70" s="127"/>
      <c r="AQ70" s="80"/>
      <c r="AS70" s="116" t="str">
        <f>IFERROR(VLOOKUP(BE12,リスト!$B:$E,3,FALSE),"")</f>
        <v/>
      </c>
      <c r="AT70" s="117"/>
      <c r="AU70" s="117"/>
      <c r="AV70" s="117"/>
      <c r="AW70" s="117"/>
      <c r="AX70" s="118"/>
      <c r="AY70" s="125"/>
      <c r="AZ70" s="126"/>
      <c r="BA70" s="126"/>
      <c r="BB70" s="126"/>
      <c r="BC70" s="126"/>
      <c r="BD70" s="126"/>
      <c r="BE70" s="126"/>
      <c r="BF70" s="126"/>
      <c r="BG70" s="126"/>
      <c r="BH70" s="126"/>
      <c r="BI70" s="126"/>
      <c r="BJ70" s="127"/>
      <c r="BL70" s="80"/>
      <c r="BN70" s="116" t="str">
        <f>IFERROR(VLOOKUP(BZ12,リスト!$B:$E,3,FALSE),"")</f>
        <v/>
      </c>
      <c r="BO70" s="117"/>
      <c r="BP70" s="117"/>
      <c r="BQ70" s="117"/>
      <c r="BR70" s="117"/>
      <c r="BS70" s="118"/>
      <c r="BT70" s="125"/>
      <c r="BU70" s="126"/>
      <c r="BV70" s="126"/>
      <c r="BW70" s="126"/>
      <c r="BX70" s="126"/>
      <c r="BY70" s="126"/>
      <c r="BZ70" s="126"/>
      <c r="CA70" s="126"/>
      <c r="CB70" s="126"/>
      <c r="CC70" s="126"/>
      <c r="CD70" s="126"/>
      <c r="CE70" s="127"/>
      <c r="CG70" s="80"/>
      <c r="CI70" s="116" t="str">
        <f>IFERROR(VLOOKUP(CU12,リスト!$B:$E,3,FALSE),"")</f>
        <v/>
      </c>
      <c r="CJ70" s="117"/>
      <c r="CK70" s="117"/>
      <c r="CL70" s="117"/>
      <c r="CM70" s="117"/>
      <c r="CN70" s="118"/>
      <c r="CO70" s="125"/>
      <c r="CP70" s="126"/>
      <c r="CQ70" s="126"/>
      <c r="CR70" s="126"/>
      <c r="CS70" s="126"/>
      <c r="CT70" s="126"/>
      <c r="CU70" s="126"/>
      <c r="CV70" s="126"/>
      <c r="CW70" s="126"/>
      <c r="CX70" s="126"/>
      <c r="CY70" s="126"/>
      <c r="CZ70" s="127"/>
      <c r="DB70" s="80"/>
      <c r="DD70" s="116" t="str">
        <f>IFERROR(VLOOKUP(DP12,リスト!$B:$E,3,FALSE),"")</f>
        <v/>
      </c>
      <c r="DE70" s="117"/>
      <c r="DF70" s="117"/>
      <c r="DG70" s="117"/>
      <c r="DH70" s="117"/>
      <c r="DI70" s="118"/>
      <c r="DJ70" s="125"/>
      <c r="DK70" s="126"/>
      <c r="DL70" s="126"/>
      <c r="DM70" s="126"/>
      <c r="DN70" s="126"/>
      <c r="DO70" s="126"/>
      <c r="DP70" s="126"/>
      <c r="DQ70" s="126"/>
      <c r="DR70" s="126"/>
      <c r="DS70" s="126"/>
      <c r="DT70" s="126"/>
      <c r="DU70" s="127"/>
      <c r="DW70" s="19"/>
    </row>
    <row r="71" spans="1:127" ht="28.35" hidden="1" customHeight="1" outlineLevel="1" x14ac:dyDescent="0.4">
      <c r="A71" s="80"/>
      <c r="C71" s="97" t="s">
        <v>54</v>
      </c>
      <c r="D71" s="98"/>
      <c r="E71" s="98"/>
      <c r="F71" s="98"/>
      <c r="G71" s="99" t="str">
        <f>IFERROR(VLOOKUP(O12,リスト!$B:$E,4,FALSE),"")</f>
        <v/>
      </c>
      <c r="H71" s="100"/>
      <c r="I71" s="101" t="s">
        <v>316</v>
      </c>
      <c r="J71" s="102"/>
      <c r="K71" s="103" t="str">
        <f>IFERROR(VLOOKUP(O12,リスト!$B:$H,6,FALSE),"")</f>
        <v/>
      </c>
      <c r="L71" s="103"/>
      <c r="M71" s="103"/>
      <c r="N71" s="104"/>
      <c r="O71" s="105" t="s">
        <v>186</v>
      </c>
      <c r="P71" s="106"/>
      <c r="Q71" s="107" t="str">
        <f>IFERROR(VLOOKUP(O12,リスト!$B:$H,5,FALSE),"")</f>
        <v/>
      </c>
      <c r="R71" s="107"/>
      <c r="S71" s="107"/>
      <c r="T71" s="107"/>
      <c r="V71" s="80"/>
      <c r="X71" s="97" t="s">
        <v>54</v>
      </c>
      <c r="Y71" s="98"/>
      <c r="Z71" s="98"/>
      <c r="AA71" s="98"/>
      <c r="AB71" s="99" t="str">
        <f>IFERROR(VLOOKUP(AJ12,リスト!$B:$E,4,FALSE),"")</f>
        <v/>
      </c>
      <c r="AC71" s="100"/>
      <c r="AD71" s="101" t="s">
        <v>316</v>
      </c>
      <c r="AE71" s="102"/>
      <c r="AF71" s="103" t="str">
        <f>IFERROR(VLOOKUP(AJ12,リスト!$B:$H,6,FALSE),"")</f>
        <v/>
      </c>
      <c r="AG71" s="103"/>
      <c r="AH71" s="103"/>
      <c r="AI71" s="104"/>
      <c r="AJ71" s="105" t="s">
        <v>186</v>
      </c>
      <c r="AK71" s="106"/>
      <c r="AL71" s="107" t="str">
        <f>IFERROR(VLOOKUP(AJ12,リスト!$B:$H,5,FALSE),"")</f>
        <v/>
      </c>
      <c r="AM71" s="107"/>
      <c r="AN71" s="107"/>
      <c r="AO71" s="107"/>
      <c r="AQ71" s="80"/>
      <c r="AS71" s="97" t="s">
        <v>54</v>
      </c>
      <c r="AT71" s="98"/>
      <c r="AU71" s="98"/>
      <c r="AV71" s="98"/>
      <c r="AW71" s="99" t="str">
        <f>IFERROR(VLOOKUP(BE12,リスト!$B:$E,4,FALSE),"")</f>
        <v/>
      </c>
      <c r="AX71" s="100"/>
      <c r="AY71" s="101" t="s">
        <v>316</v>
      </c>
      <c r="AZ71" s="102"/>
      <c r="BA71" s="103" t="str">
        <f>IFERROR(VLOOKUP(BE12,リスト!$B:$H,6,FALSE),"")</f>
        <v/>
      </c>
      <c r="BB71" s="103"/>
      <c r="BC71" s="103"/>
      <c r="BD71" s="104"/>
      <c r="BE71" s="105" t="s">
        <v>186</v>
      </c>
      <c r="BF71" s="106"/>
      <c r="BG71" s="107" t="str">
        <f>IFERROR(VLOOKUP(BE12,リスト!$B:$H,5,FALSE),"")</f>
        <v/>
      </c>
      <c r="BH71" s="107"/>
      <c r="BI71" s="107"/>
      <c r="BJ71" s="107"/>
      <c r="BL71" s="80"/>
      <c r="BN71" s="97" t="s">
        <v>54</v>
      </c>
      <c r="BO71" s="98"/>
      <c r="BP71" s="98"/>
      <c r="BQ71" s="98"/>
      <c r="BR71" s="99" t="str">
        <f>IFERROR(VLOOKUP(BZ12,リスト!$B:$E,4,FALSE),"")</f>
        <v/>
      </c>
      <c r="BS71" s="100"/>
      <c r="BT71" s="101" t="s">
        <v>316</v>
      </c>
      <c r="BU71" s="102"/>
      <c r="BV71" s="103" t="str">
        <f>IFERROR(VLOOKUP(BZ12,リスト!$B:$H,6,FALSE),"")</f>
        <v/>
      </c>
      <c r="BW71" s="103"/>
      <c r="BX71" s="103"/>
      <c r="BY71" s="104"/>
      <c r="BZ71" s="105" t="s">
        <v>186</v>
      </c>
      <c r="CA71" s="106"/>
      <c r="CB71" s="107" t="str">
        <f>IFERROR(VLOOKUP(BZ12,リスト!$B:$H,5,FALSE),"")</f>
        <v/>
      </c>
      <c r="CC71" s="107"/>
      <c r="CD71" s="107"/>
      <c r="CE71" s="107"/>
      <c r="CG71" s="80"/>
      <c r="CI71" s="97" t="s">
        <v>54</v>
      </c>
      <c r="CJ71" s="98"/>
      <c r="CK71" s="98"/>
      <c r="CL71" s="98"/>
      <c r="CM71" s="99" t="str">
        <f>IFERROR(VLOOKUP(CU12,リスト!$B:$E,4,FALSE),"")</f>
        <v/>
      </c>
      <c r="CN71" s="100"/>
      <c r="CO71" s="101" t="s">
        <v>316</v>
      </c>
      <c r="CP71" s="102"/>
      <c r="CQ71" s="103" t="str">
        <f>IFERROR(VLOOKUP(CU12,リスト!$B:$H,6,FALSE),"")</f>
        <v/>
      </c>
      <c r="CR71" s="103"/>
      <c r="CS71" s="103"/>
      <c r="CT71" s="104"/>
      <c r="CU71" s="105" t="s">
        <v>186</v>
      </c>
      <c r="CV71" s="106"/>
      <c r="CW71" s="107" t="str">
        <f>IFERROR(VLOOKUP(CU12,リスト!$B:$H,5,FALSE),"")</f>
        <v/>
      </c>
      <c r="CX71" s="107"/>
      <c r="CY71" s="107"/>
      <c r="CZ71" s="107"/>
      <c r="DB71" s="80"/>
      <c r="DD71" s="97" t="s">
        <v>54</v>
      </c>
      <c r="DE71" s="98"/>
      <c r="DF71" s="98"/>
      <c r="DG71" s="98"/>
      <c r="DH71" s="99" t="str">
        <f>IFERROR(VLOOKUP(DP12,リスト!$B:$E,4,FALSE),"")</f>
        <v/>
      </c>
      <c r="DI71" s="100"/>
      <c r="DJ71" s="101" t="s">
        <v>316</v>
      </c>
      <c r="DK71" s="102"/>
      <c r="DL71" s="103" t="str">
        <f>IFERROR(VLOOKUP(DP12,リスト!$B:$H,6,FALSE),"")</f>
        <v/>
      </c>
      <c r="DM71" s="103"/>
      <c r="DN71" s="103"/>
      <c r="DO71" s="104"/>
      <c r="DP71" s="105" t="s">
        <v>186</v>
      </c>
      <c r="DQ71" s="106"/>
      <c r="DR71" s="107" t="str">
        <f>IFERROR(VLOOKUP(DP12,リスト!$B:$H,5,FALSE),"")</f>
        <v/>
      </c>
      <c r="DS71" s="107"/>
      <c r="DT71" s="107"/>
      <c r="DU71" s="107"/>
      <c r="DW71" s="19"/>
    </row>
    <row r="72" spans="1:127" ht="28.35" hidden="1" customHeight="1" outlineLevel="1" x14ac:dyDescent="0.4">
      <c r="A72" s="80"/>
      <c r="C72" s="108" t="str">
        <f>IFERROR(VLOOKUP(O13,リスト!$B:$E,2,FALSE),"")</f>
        <v/>
      </c>
      <c r="D72" s="109"/>
      <c r="E72" s="109"/>
      <c r="F72" s="109"/>
      <c r="G72" s="109"/>
      <c r="H72" s="110"/>
      <c r="I72" s="122" t="str">
        <f>IFERROR(VLOOKUP(O13,リスト!$B:$H,7,FALSE),"")</f>
        <v/>
      </c>
      <c r="J72" s="123"/>
      <c r="K72" s="123"/>
      <c r="L72" s="123"/>
      <c r="M72" s="123"/>
      <c r="N72" s="123"/>
      <c r="O72" s="123"/>
      <c r="P72" s="123"/>
      <c r="Q72" s="123"/>
      <c r="R72" s="123"/>
      <c r="S72" s="123"/>
      <c r="T72" s="124"/>
      <c r="V72" s="80"/>
      <c r="X72" s="108" t="str">
        <f>IFERROR(VLOOKUP(AJ13,リスト!$B:$E,2,FALSE),"")</f>
        <v/>
      </c>
      <c r="Y72" s="109"/>
      <c r="Z72" s="109"/>
      <c r="AA72" s="109"/>
      <c r="AB72" s="109"/>
      <c r="AC72" s="110"/>
      <c r="AD72" s="122" t="str">
        <f>IFERROR(VLOOKUP(AJ13,リスト!$B:$H,7,FALSE),"")</f>
        <v/>
      </c>
      <c r="AE72" s="123"/>
      <c r="AF72" s="123"/>
      <c r="AG72" s="123"/>
      <c r="AH72" s="123"/>
      <c r="AI72" s="123"/>
      <c r="AJ72" s="123"/>
      <c r="AK72" s="123"/>
      <c r="AL72" s="123"/>
      <c r="AM72" s="123"/>
      <c r="AN72" s="123"/>
      <c r="AO72" s="124"/>
      <c r="AQ72" s="80"/>
      <c r="AS72" s="108" t="str">
        <f>IFERROR(VLOOKUP(BE13,リスト!$B:$E,2,FALSE),"")</f>
        <v/>
      </c>
      <c r="AT72" s="109"/>
      <c r="AU72" s="109"/>
      <c r="AV72" s="109"/>
      <c r="AW72" s="109"/>
      <c r="AX72" s="110"/>
      <c r="AY72" s="122" t="str">
        <f>IFERROR(VLOOKUP(BE13,リスト!$B:$H,7,FALSE),"")</f>
        <v/>
      </c>
      <c r="AZ72" s="123"/>
      <c r="BA72" s="123"/>
      <c r="BB72" s="123"/>
      <c r="BC72" s="123"/>
      <c r="BD72" s="123"/>
      <c r="BE72" s="123"/>
      <c r="BF72" s="123"/>
      <c r="BG72" s="123"/>
      <c r="BH72" s="123"/>
      <c r="BI72" s="123"/>
      <c r="BJ72" s="124"/>
      <c r="BL72" s="80"/>
      <c r="BN72" s="108" t="str">
        <f>IFERROR(VLOOKUP(BZ13,リスト!$B:$E,2,FALSE),"")</f>
        <v/>
      </c>
      <c r="BO72" s="109"/>
      <c r="BP72" s="109"/>
      <c r="BQ72" s="109"/>
      <c r="BR72" s="109"/>
      <c r="BS72" s="110"/>
      <c r="BT72" s="122" t="str">
        <f>IFERROR(VLOOKUP(BZ13,リスト!$B:$H,7,FALSE),"")</f>
        <v/>
      </c>
      <c r="BU72" s="123"/>
      <c r="BV72" s="123"/>
      <c r="BW72" s="123"/>
      <c r="BX72" s="123"/>
      <c r="BY72" s="123"/>
      <c r="BZ72" s="123"/>
      <c r="CA72" s="123"/>
      <c r="CB72" s="123"/>
      <c r="CC72" s="123"/>
      <c r="CD72" s="123"/>
      <c r="CE72" s="124"/>
      <c r="CG72" s="80"/>
      <c r="CI72" s="108" t="str">
        <f>IFERROR(VLOOKUP(CU13,リスト!$B:$E,2,FALSE),"")</f>
        <v/>
      </c>
      <c r="CJ72" s="109"/>
      <c r="CK72" s="109"/>
      <c r="CL72" s="109"/>
      <c r="CM72" s="109"/>
      <c r="CN72" s="110"/>
      <c r="CO72" s="122" t="str">
        <f>IFERROR(VLOOKUP(CU13,リスト!$B:$H,7,FALSE),"")</f>
        <v/>
      </c>
      <c r="CP72" s="123"/>
      <c r="CQ72" s="123"/>
      <c r="CR72" s="123"/>
      <c r="CS72" s="123"/>
      <c r="CT72" s="123"/>
      <c r="CU72" s="123"/>
      <c r="CV72" s="123"/>
      <c r="CW72" s="123"/>
      <c r="CX72" s="123"/>
      <c r="CY72" s="123"/>
      <c r="CZ72" s="124"/>
      <c r="DB72" s="80"/>
      <c r="DD72" s="108" t="str">
        <f>IFERROR(VLOOKUP(DP13,リスト!$B:$E,2,FALSE),"")</f>
        <v/>
      </c>
      <c r="DE72" s="109"/>
      <c r="DF72" s="109"/>
      <c r="DG72" s="109"/>
      <c r="DH72" s="109"/>
      <c r="DI72" s="110"/>
      <c r="DJ72" s="122" t="str">
        <f>IFERROR(VLOOKUP(DP13,リスト!$B:$H,7,FALSE),"")</f>
        <v/>
      </c>
      <c r="DK72" s="123"/>
      <c r="DL72" s="123"/>
      <c r="DM72" s="123"/>
      <c r="DN72" s="123"/>
      <c r="DO72" s="123"/>
      <c r="DP72" s="123"/>
      <c r="DQ72" s="123"/>
      <c r="DR72" s="123"/>
      <c r="DS72" s="123"/>
      <c r="DT72" s="123"/>
      <c r="DU72" s="124"/>
      <c r="DW72" s="19"/>
    </row>
    <row r="73" spans="1:127" ht="28.35" hidden="1" customHeight="1" outlineLevel="1" x14ac:dyDescent="0.4">
      <c r="A73" s="80"/>
      <c r="C73" s="111"/>
      <c r="D73" s="112"/>
      <c r="E73" s="112"/>
      <c r="F73" s="112"/>
      <c r="G73" s="112"/>
      <c r="H73" s="113"/>
      <c r="I73" s="125"/>
      <c r="J73" s="126"/>
      <c r="K73" s="126"/>
      <c r="L73" s="126"/>
      <c r="M73" s="126"/>
      <c r="N73" s="126"/>
      <c r="O73" s="126"/>
      <c r="P73" s="126"/>
      <c r="Q73" s="126"/>
      <c r="R73" s="126"/>
      <c r="S73" s="126"/>
      <c r="T73" s="127"/>
      <c r="V73" s="80"/>
      <c r="X73" s="111"/>
      <c r="Y73" s="112"/>
      <c r="Z73" s="112"/>
      <c r="AA73" s="112"/>
      <c r="AB73" s="112"/>
      <c r="AC73" s="113"/>
      <c r="AD73" s="125"/>
      <c r="AE73" s="126"/>
      <c r="AF73" s="126"/>
      <c r="AG73" s="126"/>
      <c r="AH73" s="126"/>
      <c r="AI73" s="126"/>
      <c r="AJ73" s="126"/>
      <c r="AK73" s="126"/>
      <c r="AL73" s="126"/>
      <c r="AM73" s="126"/>
      <c r="AN73" s="126"/>
      <c r="AO73" s="127"/>
      <c r="AQ73" s="80"/>
      <c r="AS73" s="111"/>
      <c r="AT73" s="112"/>
      <c r="AU73" s="112"/>
      <c r="AV73" s="112"/>
      <c r="AW73" s="112"/>
      <c r="AX73" s="113"/>
      <c r="AY73" s="125"/>
      <c r="AZ73" s="126"/>
      <c r="BA73" s="126"/>
      <c r="BB73" s="126"/>
      <c r="BC73" s="126"/>
      <c r="BD73" s="126"/>
      <c r="BE73" s="126"/>
      <c r="BF73" s="126"/>
      <c r="BG73" s="126"/>
      <c r="BH73" s="126"/>
      <c r="BI73" s="126"/>
      <c r="BJ73" s="127"/>
      <c r="BL73" s="80"/>
      <c r="BN73" s="111"/>
      <c r="BO73" s="112"/>
      <c r="BP73" s="112"/>
      <c r="BQ73" s="112"/>
      <c r="BR73" s="112"/>
      <c r="BS73" s="113"/>
      <c r="BT73" s="125"/>
      <c r="BU73" s="126"/>
      <c r="BV73" s="126"/>
      <c r="BW73" s="126"/>
      <c r="BX73" s="126"/>
      <c r="BY73" s="126"/>
      <c r="BZ73" s="126"/>
      <c r="CA73" s="126"/>
      <c r="CB73" s="126"/>
      <c r="CC73" s="126"/>
      <c r="CD73" s="126"/>
      <c r="CE73" s="127"/>
      <c r="CG73" s="80"/>
      <c r="CI73" s="111"/>
      <c r="CJ73" s="112"/>
      <c r="CK73" s="112"/>
      <c r="CL73" s="112"/>
      <c r="CM73" s="112"/>
      <c r="CN73" s="113"/>
      <c r="CO73" s="125"/>
      <c r="CP73" s="126"/>
      <c r="CQ73" s="126"/>
      <c r="CR73" s="126"/>
      <c r="CS73" s="126"/>
      <c r="CT73" s="126"/>
      <c r="CU73" s="126"/>
      <c r="CV73" s="126"/>
      <c r="CW73" s="126"/>
      <c r="CX73" s="126"/>
      <c r="CY73" s="126"/>
      <c r="CZ73" s="127"/>
      <c r="DB73" s="80"/>
      <c r="DD73" s="111"/>
      <c r="DE73" s="112"/>
      <c r="DF73" s="112"/>
      <c r="DG73" s="112"/>
      <c r="DH73" s="112"/>
      <c r="DI73" s="113"/>
      <c r="DJ73" s="125"/>
      <c r="DK73" s="126"/>
      <c r="DL73" s="126"/>
      <c r="DM73" s="126"/>
      <c r="DN73" s="126"/>
      <c r="DO73" s="126"/>
      <c r="DP73" s="126"/>
      <c r="DQ73" s="126"/>
      <c r="DR73" s="126"/>
      <c r="DS73" s="126"/>
      <c r="DT73" s="126"/>
      <c r="DU73" s="127"/>
      <c r="DW73" s="19"/>
    </row>
    <row r="74" spans="1:127" ht="28.35" hidden="1" customHeight="1" outlineLevel="1" x14ac:dyDescent="0.4">
      <c r="A74" s="80"/>
      <c r="C74" s="116" t="str">
        <f>IFERROR(VLOOKUP(O13,リスト!$B:$E,3,FALSE),"")</f>
        <v/>
      </c>
      <c r="D74" s="117"/>
      <c r="E74" s="117"/>
      <c r="F74" s="117"/>
      <c r="G74" s="117"/>
      <c r="H74" s="118"/>
      <c r="I74" s="125"/>
      <c r="J74" s="126"/>
      <c r="K74" s="126"/>
      <c r="L74" s="126"/>
      <c r="M74" s="126"/>
      <c r="N74" s="126"/>
      <c r="O74" s="126"/>
      <c r="P74" s="126"/>
      <c r="Q74" s="126"/>
      <c r="R74" s="126"/>
      <c r="S74" s="126"/>
      <c r="T74" s="127"/>
      <c r="V74" s="80"/>
      <c r="X74" s="116" t="str">
        <f>IFERROR(VLOOKUP(AJ13,リスト!$B:$E,3,FALSE),"")</f>
        <v/>
      </c>
      <c r="Y74" s="117"/>
      <c r="Z74" s="117"/>
      <c r="AA74" s="117"/>
      <c r="AB74" s="117"/>
      <c r="AC74" s="118"/>
      <c r="AD74" s="125"/>
      <c r="AE74" s="126"/>
      <c r="AF74" s="126"/>
      <c r="AG74" s="126"/>
      <c r="AH74" s="126"/>
      <c r="AI74" s="126"/>
      <c r="AJ74" s="126"/>
      <c r="AK74" s="126"/>
      <c r="AL74" s="126"/>
      <c r="AM74" s="126"/>
      <c r="AN74" s="126"/>
      <c r="AO74" s="127"/>
      <c r="AQ74" s="80"/>
      <c r="AS74" s="116" t="str">
        <f>IFERROR(VLOOKUP(BE13,リスト!$B:$E,3,FALSE),"")</f>
        <v/>
      </c>
      <c r="AT74" s="117"/>
      <c r="AU74" s="117"/>
      <c r="AV74" s="117"/>
      <c r="AW74" s="117"/>
      <c r="AX74" s="118"/>
      <c r="AY74" s="125"/>
      <c r="AZ74" s="126"/>
      <c r="BA74" s="126"/>
      <c r="BB74" s="126"/>
      <c r="BC74" s="126"/>
      <c r="BD74" s="126"/>
      <c r="BE74" s="126"/>
      <c r="BF74" s="126"/>
      <c r="BG74" s="126"/>
      <c r="BH74" s="126"/>
      <c r="BI74" s="126"/>
      <c r="BJ74" s="127"/>
      <c r="BL74" s="80"/>
      <c r="BN74" s="116" t="str">
        <f>IFERROR(VLOOKUP(BZ13,リスト!$B:$E,3,FALSE),"")</f>
        <v/>
      </c>
      <c r="BO74" s="117"/>
      <c r="BP74" s="117"/>
      <c r="BQ74" s="117"/>
      <c r="BR74" s="117"/>
      <c r="BS74" s="118"/>
      <c r="BT74" s="125"/>
      <c r="BU74" s="126"/>
      <c r="BV74" s="126"/>
      <c r="BW74" s="126"/>
      <c r="BX74" s="126"/>
      <c r="BY74" s="126"/>
      <c r="BZ74" s="126"/>
      <c r="CA74" s="126"/>
      <c r="CB74" s="126"/>
      <c r="CC74" s="126"/>
      <c r="CD74" s="126"/>
      <c r="CE74" s="127"/>
      <c r="CG74" s="80"/>
      <c r="CI74" s="116" t="str">
        <f>IFERROR(VLOOKUP(CU13,リスト!$B:$E,3,FALSE),"")</f>
        <v/>
      </c>
      <c r="CJ74" s="117"/>
      <c r="CK74" s="117"/>
      <c r="CL74" s="117"/>
      <c r="CM74" s="117"/>
      <c r="CN74" s="118"/>
      <c r="CO74" s="125"/>
      <c r="CP74" s="126"/>
      <c r="CQ74" s="126"/>
      <c r="CR74" s="126"/>
      <c r="CS74" s="126"/>
      <c r="CT74" s="126"/>
      <c r="CU74" s="126"/>
      <c r="CV74" s="126"/>
      <c r="CW74" s="126"/>
      <c r="CX74" s="126"/>
      <c r="CY74" s="126"/>
      <c r="CZ74" s="127"/>
      <c r="DB74" s="80"/>
      <c r="DD74" s="116" t="str">
        <f>IFERROR(VLOOKUP(DP13,リスト!$B:$E,3,FALSE),"")</f>
        <v/>
      </c>
      <c r="DE74" s="117"/>
      <c r="DF74" s="117"/>
      <c r="DG74" s="117"/>
      <c r="DH74" s="117"/>
      <c r="DI74" s="118"/>
      <c r="DJ74" s="125"/>
      <c r="DK74" s="126"/>
      <c r="DL74" s="126"/>
      <c r="DM74" s="126"/>
      <c r="DN74" s="126"/>
      <c r="DO74" s="126"/>
      <c r="DP74" s="126"/>
      <c r="DQ74" s="126"/>
      <c r="DR74" s="126"/>
      <c r="DS74" s="126"/>
      <c r="DT74" s="126"/>
      <c r="DU74" s="127"/>
      <c r="DW74" s="19"/>
    </row>
    <row r="75" spans="1:127" ht="28.35" hidden="1" customHeight="1" outlineLevel="1" x14ac:dyDescent="0.4">
      <c r="A75" s="80"/>
      <c r="C75" s="97" t="s">
        <v>54</v>
      </c>
      <c r="D75" s="98"/>
      <c r="E75" s="98"/>
      <c r="F75" s="98"/>
      <c r="G75" s="99" t="str">
        <f>IFERROR(VLOOKUP(O13,リスト!$B:$E,4,FALSE),"")</f>
        <v/>
      </c>
      <c r="H75" s="100"/>
      <c r="I75" s="101" t="s">
        <v>316</v>
      </c>
      <c r="J75" s="102"/>
      <c r="K75" s="103" t="str">
        <f>IFERROR(VLOOKUP(O13,リスト!$B:$H,6,FALSE),"")</f>
        <v/>
      </c>
      <c r="L75" s="103"/>
      <c r="M75" s="103"/>
      <c r="N75" s="104"/>
      <c r="O75" s="105" t="s">
        <v>186</v>
      </c>
      <c r="P75" s="106"/>
      <c r="Q75" s="107" t="str">
        <f>IFERROR(VLOOKUP(O13,リスト!$B:$H,5,FALSE),"")</f>
        <v/>
      </c>
      <c r="R75" s="107"/>
      <c r="S75" s="107"/>
      <c r="T75" s="107"/>
      <c r="V75" s="80"/>
      <c r="X75" s="97" t="s">
        <v>54</v>
      </c>
      <c r="Y75" s="98"/>
      <c r="Z75" s="98"/>
      <c r="AA75" s="98"/>
      <c r="AB75" s="99" t="str">
        <f>IFERROR(VLOOKUP(AJ13,リスト!$B:$E,4,FALSE),"")</f>
        <v/>
      </c>
      <c r="AC75" s="100"/>
      <c r="AD75" s="101" t="s">
        <v>316</v>
      </c>
      <c r="AE75" s="102"/>
      <c r="AF75" s="103" t="str">
        <f>IFERROR(VLOOKUP(AJ13,リスト!$B:$H,6,FALSE),"")</f>
        <v/>
      </c>
      <c r="AG75" s="103"/>
      <c r="AH75" s="103"/>
      <c r="AI75" s="104"/>
      <c r="AJ75" s="105" t="s">
        <v>186</v>
      </c>
      <c r="AK75" s="106"/>
      <c r="AL75" s="107" t="str">
        <f>IFERROR(VLOOKUP(AJ13,リスト!$B:$H,5,FALSE),"")</f>
        <v/>
      </c>
      <c r="AM75" s="107"/>
      <c r="AN75" s="107"/>
      <c r="AO75" s="107"/>
      <c r="AQ75" s="80"/>
      <c r="AS75" s="97" t="s">
        <v>54</v>
      </c>
      <c r="AT75" s="98"/>
      <c r="AU75" s="98"/>
      <c r="AV75" s="98"/>
      <c r="AW75" s="99" t="str">
        <f>IFERROR(VLOOKUP(BE13,リスト!$B:$E,4,FALSE),"")</f>
        <v/>
      </c>
      <c r="AX75" s="100"/>
      <c r="AY75" s="101" t="s">
        <v>316</v>
      </c>
      <c r="AZ75" s="102"/>
      <c r="BA75" s="103" t="str">
        <f>IFERROR(VLOOKUP(BE13,リスト!$B:$H,6,FALSE),"")</f>
        <v/>
      </c>
      <c r="BB75" s="103"/>
      <c r="BC75" s="103"/>
      <c r="BD75" s="104"/>
      <c r="BE75" s="105" t="s">
        <v>186</v>
      </c>
      <c r="BF75" s="106"/>
      <c r="BG75" s="107" t="str">
        <f>IFERROR(VLOOKUP(BE13,リスト!$B:$H,5,FALSE),"")</f>
        <v/>
      </c>
      <c r="BH75" s="107"/>
      <c r="BI75" s="107"/>
      <c r="BJ75" s="107"/>
      <c r="BL75" s="80"/>
      <c r="BN75" s="97" t="s">
        <v>54</v>
      </c>
      <c r="BO75" s="98"/>
      <c r="BP75" s="98"/>
      <c r="BQ75" s="98"/>
      <c r="BR75" s="99" t="str">
        <f>IFERROR(VLOOKUP(BZ13,リスト!$B:$E,4,FALSE),"")</f>
        <v/>
      </c>
      <c r="BS75" s="100"/>
      <c r="BT75" s="101" t="s">
        <v>316</v>
      </c>
      <c r="BU75" s="102"/>
      <c r="BV75" s="103" t="str">
        <f>IFERROR(VLOOKUP(BZ13,リスト!$B:$H,6,FALSE),"")</f>
        <v/>
      </c>
      <c r="BW75" s="103"/>
      <c r="BX75" s="103"/>
      <c r="BY75" s="104"/>
      <c r="BZ75" s="105" t="s">
        <v>186</v>
      </c>
      <c r="CA75" s="106"/>
      <c r="CB75" s="107" t="str">
        <f>IFERROR(VLOOKUP(BZ13,リスト!$B:$H,5,FALSE),"")</f>
        <v/>
      </c>
      <c r="CC75" s="107"/>
      <c r="CD75" s="107"/>
      <c r="CE75" s="107"/>
      <c r="CG75" s="80"/>
      <c r="CI75" s="97" t="s">
        <v>54</v>
      </c>
      <c r="CJ75" s="98"/>
      <c r="CK75" s="98"/>
      <c r="CL75" s="98"/>
      <c r="CM75" s="99" t="str">
        <f>IFERROR(VLOOKUP(CU13,リスト!$B:$E,4,FALSE),"")</f>
        <v/>
      </c>
      <c r="CN75" s="100"/>
      <c r="CO75" s="101" t="s">
        <v>316</v>
      </c>
      <c r="CP75" s="102"/>
      <c r="CQ75" s="103" t="str">
        <f>IFERROR(VLOOKUP(CU13,リスト!$B:$H,6,FALSE),"")</f>
        <v/>
      </c>
      <c r="CR75" s="103"/>
      <c r="CS75" s="103"/>
      <c r="CT75" s="104"/>
      <c r="CU75" s="105" t="s">
        <v>186</v>
      </c>
      <c r="CV75" s="106"/>
      <c r="CW75" s="107" t="str">
        <f>IFERROR(VLOOKUP(CU13,リスト!$B:$H,5,FALSE),"")</f>
        <v/>
      </c>
      <c r="CX75" s="107"/>
      <c r="CY75" s="107"/>
      <c r="CZ75" s="107"/>
      <c r="DB75" s="80"/>
      <c r="DD75" s="97" t="s">
        <v>54</v>
      </c>
      <c r="DE75" s="98"/>
      <c r="DF75" s="98"/>
      <c r="DG75" s="98"/>
      <c r="DH75" s="99" t="str">
        <f>IFERROR(VLOOKUP(DP13,リスト!$B:$E,4,FALSE),"")</f>
        <v/>
      </c>
      <c r="DI75" s="100"/>
      <c r="DJ75" s="101" t="s">
        <v>316</v>
      </c>
      <c r="DK75" s="102"/>
      <c r="DL75" s="103" t="str">
        <f>IFERROR(VLOOKUP(DP13,リスト!$B:$H,6,FALSE),"")</f>
        <v/>
      </c>
      <c r="DM75" s="103"/>
      <c r="DN75" s="103"/>
      <c r="DO75" s="104"/>
      <c r="DP75" s="105" t="s">
        <v>186</v>
      </c>
      <c r="DQ75" s="106"/>
      <c r="DR75" s="107" t="str">
        <f>IFERROR(VLOOKUP(DP13,リスト!$B:$H,5,FALSE),"")</f>
        <v/>
      </c>
      <c r="DS75" s="107"/>
      <c r="DT75" s="107"/>
      <c r="DU75" s="107"/>
      <c r="DW75" s="19"/>
    </row>
    <row r="76" spans="1:127" ht="28.35" hidden="1" customHeight="1" outlineLevel="1" x14ac:dyDescent="0.4">
      <c r="A76" s="80"/>
      <c r="C76" s="108" t="str">
        <f>IFERROR(VLOOKUP(O14,リスト!$B:$E,2,FALSE),"")</f>
        <v/>
      </c>
      <c r="D76" s="109"/>
      <c r="E76" s="109"/>
      <c r="F76" s="109"/>
      <c r="G76" s="109"/>
      <c r="H76" s="110"/>
      <c r="I76" s="122" t="str">
        <f>IFERROR(VLOOKUP(O14,リスト!$B:$H,7,FALSE),"")</f>
        <v/>
      </c>
      <c r="J76" s="123"/>
      <c r="K76" s="123"/>
      <c r="L76" s="123"/>
      <c r="M76" s="123"/>
      <c r="N76" s="123"/>
      <c r="O76" s="123"/>
      <c r="P76" s="123"/>
      <c r="Q76" s="123"/>
      <c r="R76" s="123"/>
      <c r="S76" s="123"/>
      <c r="T76" s="124"/>
      <c r="V76" s="80"/>
      <c r="X76" s="108" t="str">
        <f>IFERROR(VLOOKUP(AJ14,リスト!$B:$E,2,FALSE),"")</f>
        <v/>
      </c>
      <c r="Y76" s="109"/>
      <c r="Z76" s="109"/>
      <c r="AA76" s="109"/>
      <c r="AB76" s="109"/>
      <c r="AC76" s="110"/>
      <c r="AD76" s="122" t="str">
        <f>IFERROR(VLOOKUP(AJ14,リスト!$B:$H,7,FALSE),"")</f>
        <v/>
      </c>
      <c r="AE76" s="123"/>
      <c r="AF76" s="123"/>
      <c r="AG76" s="123"/>
      <c r="AH76" s="123"/>
      <c r="AI76" s="123"/>
      <c r="AJ76" s="123"/>
      <c r="AK76" s="123"/>
      <c r="AL76" s="123"/>
      <c r="AM76" s="123"/>
      <c r="AN76" s="123"/>
      <c r="AO76" s="124"/>
      <c r="AQ76" s="80"/>
      <c r="AS76" s="108" t="str">
        <f>IFERROR(VLOOKUP(BE14,リスト!$B:$E,2,FALSE),"")</f>
        <v/>
      </c>
      <c r="AT76" s="109"/>
      <c r="AU76" s="109"/>
      <c r="AV76" s="109"/>
      <c r="AW76" s="109"/>
      <c r="AX76" s="110"/>
      <c r="AY76" s="122" t="str">
        <f>IFERROR(VLOOKUP(BE14,リスト!$B:$H,7,FALSE),"")</f>
        <v/>
      </c>
      <c r="AZ76" s="123"/>
      <c r="BA76" s="123"/>
      <c r="BB76" s="123"/>
      <c r="BC76" s="123"/>
      <c r="BD76" s="123"/>
      <c r="BE76" s="123"/>
      <c r="BF76" s="123"/>
      <c r="BG76" s="123"/>
      <c r="BH76" s="123"/>
      <c r="BI76" s="123"/>
      <c r="BJ76" s="124"/>
      <c r="BL76" s="80"/>
      <c r="BN76" s="108" t="str">
        <f>IFERROR(VLOOKUP(BZ14,リスト!$B:$E,2,FALSE),"")</f>
        <v/>
      </c>
      <c r="BO76" s="109"/>
      <c r="BP76" s="109"/>
      <c r="BQ76" s="109"/>
      <c r="BR76" s="109"/>
      <c r="BS76" s="110"/>
      <c r="BT76" s="122" t="str">
        <f>IFERROR(VLOOKUP(BZ14,リスト!$B:$H,7,FALSE),"")</f>
        <v/>
      </c>
      <c r="BU76" s="123"/>
      <c r="BV76" s="123"/>
      <c r="BW76" s="123"/>
      <c r="BX76" s="123"/>
      <c r="BY76" s="123"/>
      <c r="BZ76" s="123"/>
      <c r="CA76" s="123"/>
      <c r="CB76" s="123"/>
      <c r="CC76" s="123"/>
      <c r="CD76" s="123"/>
      <c r="CE76" s="124"/>
      <c r="CG76" s="80"/>
      <c r="CI76" s="108" t="str">
        <f>IFERROR(VLOOKUP(CU14,リスト!$B:$E,2,FALSE),"")</f>
        <v/>
      </c>
      <c r="CJ76" s="109"/>
      <c r="CK76" s="109"/>
      <c r="CL76" s="109"/>
      <c r="CM76" s="109"/>
      <c r="CN76" s="110"/>
      <c r="CO76" s="122" t="str">
        <f>IFERROR(VLOOKUP(CU14,リスト!$B:$H,7,FALSE),"")</f>
        <v/>
      </c>
      <c r="CP76" s="123"/>
      <c r="CQ76" s="123"/>
      <c r="CR76" s="123"/>
      <c r="CS76" s="123"/>
      <c r="CT76" s="123"/>
      <c r="CU76" s="123"/>
      <c r="CV76" s="123"/>
      <c r="CW76" s="123"/>
      <c r="CX76" s="123"/>
      <c r="CY76" s="123"/>
      <c r="CZ76" s="124"/>
      <c r="DB76" s="80"/>
      <c r="DD76" s="108" t="str">
        <f>IFERROR(VLOOKUP(DP14,リスト!$B:$E,2,FALSE),"")</f>
        <v/>
      </c>
      <c r="DE76" s="109"/>
      <c r="DF76" s="109"/>
      <c r="DG76" s="109"/>
      <c r="DH76" s="109"/>
      <c r="DI76" s="110"/>
      <c r="DJ76" s="122" t="str">
        <f>IFERROR(VLOOKUP(DP14,リスト!$B:$H,7,FALSE),"")</f>
        <v/>
      </c>
      <c r="DK76" s="123"/>
      <c r="DL76" s="123"/>
      <c r="DM76" s="123"/>
      <c r="DN76" s="123"/>
      <c r="DO76" s="123"/>
      <c r="DP76" s="123"/>
      <c r="DQ76" s="123"/>
      <c r="DR76" s="123"/>
      <c r="DS76" s="123"/>
      <c r="DT76" s="123"/>
      <c r="DU76" s="124"/>
      <c r="DW76" s="19"/>
    </row>
    <row r="77" spans="1:127" ht="28.35" hidden="1" customHeight="1" outlineLevel="1" x14ac:dyDescent="0.4">
      <c r="A77" s="80"/>
      <c r="C77" s="111"/>
      <c r="D77" s="112"/>
      <c r="E77" s="112"/>
      <c r="F77" s="112"/>
      <c r="G77" s="112"/>
      <c r="H77" s="113"/>
      <c r="I77" s="125"/>
      <c r="J77" s="126"/>
      <c r="K77" s="126"/>
      <c r="L77" s="126"/>
      <c r="M77" s="126"/>
      <c r="N77" s="126"/>
      <c r="O77" s="126"/>
      <c r="P77" s="126"/>
      <c r="Q77" s="126"/>
      <c r="R77" s="126"/>
      <c r="S77" s="126"/>
      <c r="T77" s="127"/>
      <c r="V77" s="80"/>
      <c r="X77" s="111"/>
      <c r="Y77" s="112"/>
      <c r="Z77" s="112"/>
      <c r="AA77" s="112"/>
      <c r="AB77" s="112"/>
      <c r="AC77" s="113"/>
      <c r="AD77" s="125"/>
      <c r="AE77" s="126"/>
      <c r="AF77" s="126"/>
      <c r="AG77" s="126"/>
      <c r="AH77" s="126"/>
      <c r="AI77" s="126"/>
      <c r="AJ77" s="126"/>
      <c r="AK77" s="126"/>
      <c r="AL77" s="126"/>
      <c r="AM77" s="126"/>
      <c r="AN77" s="126"/>
      <c r="AO77" s="127"/>
      <c r="AQ77" s="80"/>
      <c r="AS77" s="111"/>
      <c r="AT77" s="112"/>
      <c r="AU77" s="112"/>
      <c r="AV77" s="112"/>
      <c r="AW77" s="112"/>
      <c r="AX77" s="113"/>
      <c r="AY77" s="125"/>
      <c r="AZ77" s="126"/>
      <c r="BA77" s="126"/>
      <c r="BB77" s="126"/>
      <c r="BC77" s="126"/>
      <c r="BD77" s="126"/>
      <c r="BE77" s="126"/>
      <c r="BF77" s="126"/>
      <c r="BG77" s="126"/>
      <c r="BH77" s="126"/>
      <c r="BI77" s="126"/>
      <c r="BJ77" s="127"/>
      <c r="BL77" s="80"/>
      <c r="BN77" s="111"/>
      <c r="BO77" s="112"/>
      <c r="BP77" s="112"/>
      <c r="BQ77" s="112"/>
      <c r="BR77" s="112"/>
      <c r="BS77" s="113"/>
      <c r="BT77" s="125"/>
      <c r="BU77" s="126"/>
      <c r="BV77" s="126"/>
      <c r="BW77" s="126"/>
      <c r="BX77" s="126"/>
      <c r="BY77" s="126"/>
      <c r="BZ77" s="126"/>
      <c r="CA77" s="126"/>
      <c r="CB77" s="126"/>
      <c r="CC77" s="126"/>
      <c r="CD77" s="126"/>
      <c r="CE77" s="127"/>
      <c r="CG77" s="80"/>
      <c r="CI77" s="111"/>
      <c r="CJ77" s="112"/>
      <c r="CK77" s="112"/>
      <c r="CL77" s="112"/>
      <c r="CM77" s="112"/>
      <c r="CN77" s="113"/>
      <c r="CO77" s="125"/>
      <c r="CP77" s="126"/>
      <c r="CQ77" s="126"/>
      <c r="CR77" s="126"/>
      <c r="CS77" s="126"/>
      <c r="CT77" s="126"/>
      <c r="CU77" s="126"/>
      <c r="CV77" s="126"/>
      <c r="CW77" s="126"/>
      <c r="CX77" s="126"/>
      <c r="CY77" s="126"/>
      <c r="CZ77" s="127"/>
      <c r="DB77" s="80"/>
      <c r="DD77" s="111"/>
      <c r="DE77" s="112"/>
      <c r="DF77" s="112"/>
      <c r="DG77" s="112"/>
      <c r="DH77" s="112"/>
      <c r="DI77" s="113"/>
      <c r="DJ77" s="125"/>
      <c r="DK77" s="126"/>
      <c r="DL77" s="126"/>
      <c r="DM77" s="126"/>
      <c r="DN77" s="126"/>
      <c r="DO77" s="126"/>
      <c r="DP77" s="126"/>
      <c r="DQ77" s="126"/>
      <c r="DR77" s="126"/>
      <c r="DS77" s="126"/>
      <c r="DT77" s="126"/>
      <c r="DU77" s="127"/>
      <c r="DW77" s="19"/>
    </row>
    <row r="78" spans="1:127" ht="28.35" hidden="1" customHeight="1" outlineLevel="1" x14ac:dyDescent="0.4">
      <c r="A78" s="80"/>
      <c r="C78" s="116" t="str">
        <f>IFERROR(VLOOKUP(O14,リスト!$B:$E,3,FALSE),"")</f>
        <v/>
      </c>
      <c r="D78" s="117"/>
      <c r="E78" s="117"/>
      <c r="F78" s="117"/>
      <c r="G78" s="117"/>
      <c r="H78" s="118"/>
      <c r="I78" s="125"/>
      <c r="J78" s="126"/>
      <c r="K78" s="126"/>
      <c r="L78" s="126"/>
      <c r="M78" s="126"/>
      <c r="N78" s="126"/>
      <c r="O78" s="126"/>
      <c r="P78" s="126"/>
      <c r="Q78" s="126"/>
      <c r="R78" s="126"/>
      <c r="S78" s="126"/>
      <c r="T78" s="127"/>
      <c r="V78" s="80"/>
      <c r="X78" s="116" t="str">
        <f>IFERROR(VLOOKUP(AJ14,リスト!$B:$E,3,FALSE),"")</f>
        <v/>
      </c>
      <c r="Y78" s="117"/>
      <c r="Z78" s="117"/>
      <c r="AA78" s="117"/>
      <c r="AB78" s="117"/>
      <c r="AC78" s="118"/>
      <c r="AD78" s="125"/>
      <c r="AE78" s="126"/>
      <c r="AF78" s="126"/>
      <c r="AG78" s="126"/>
      <c r="AH78" s="126"/>
      <c r="AI78" s="126"/>
      <c r="AJ78" s="126"/>
      <c r="AK78" s="126"/>
      <c r="AL78" s="126"/>
      <c r="AM78" s="126"/>
      <c r="AN78" s="126"/>
      <c r="AO78" s="127"/>
      <c r="AQ78" s="80"/>
      <c r="AS78" s="116" t="str">
        <f>IFERROR(VLOOKUP(BE14,リスト!$B:$E,3,FALSE),"")</f>
        <v/>
      </c>
      <c r="AT78" s="117"/>
      <c r="AU78" s="117"/>
      <c r="AV78" s="117"/>
      <c r="AW78" s="117"/>
      <c r="AX78" s="118"/>
      <c r="AY78" s="125"/>
      <c r="AZ78" s="126"/>
      <c r="BA78" s="126"/>
      <c r="BB78" s="126"/>
      <c r="BC78" s="126"/>
      <c r="BD78" s="126"/>
      <c r="BE78" s="126"/>
      <c r="BF78" s="126"/>
      <c r="BG78" s="126"/>
      <c r="BH78" s="126"/>
      <c r="BI78" s="126"/>
      <c r="BJ78" s="127"/>
      <c r="BL78" s="80"/>
      <c r="BN78" s="116" t="str">
        <f>IFERROR(VLOOKUP(BZ14,リスト!$B:$E,3,FALSE),"")</f>
        <v/>
      </c>
      <c r="BO78" s="117"/>
      <c r="BP78" s="117"/>
      <c r="BQ78" s="117"/>
      <c r="BR78" s="117"/>
      <c r="BS78" s="118"/>
      <c r="BT78" s="125"/>
      <c r="BU78" s="126"/>
      <c r="BV78" s="126"/>
      <c r="BW78" s="126"/>
      <c r="BX78" s="126"/>
      <c r="BY78" s="126"/>
      <c r="BZ78" s="126"/>
      <c r="CA78" s="126"/>
      <c r="CB78" s="126"/>
      <c r="CC78" s="126"/>
      <c r="CD78" s="126"/>
      <c r="CE78" s="127"/>
      <c r="CG78" s="80"/>
      <c r="CI78" s="116" t="str">
        <f>IFERROR(VLOOKUP(CU14,リスト!$B:$E,3,FALSE),"")</f>
        <v/>
      </c>
      <c r="CJ78" s="117"/>
      <c r="CK78" s="117"/>
      <c r="CL78" s="117"/>
      <c r="CM78" s="117"/>
      <c r="CN78" s="118"/>
      <c r="CO78" s="125"/>
      <c r="CP78" s="126"/>
      <c r="CQ78" s="126"/>
      <c r="CR78" s="126"/>
      <c r="CS78" s="126"/>
      <c r="CT78" s="126"/>
      <c r="CU78" s="126"/>
      <c r="CV78" s="126"/>
      <c r="CW78" s="126"/>
      <c r="CX78" s="126"/>
      <c r="CY78" s="126"/>
      <c r="CZ78" s="127"/>
      <c r="DB78" s="80"/>
      <c r="DD78" s="116" t="str">
        <f>IFERROR(VLOOKUP(DP14,リスト!$B:$E,3,FALSE),"")</f>
        <v/>
      </c>
      <c r="DE78" s="117"/>
      <c r="DF78" s="117"/>
      <c r="DG78" s="117"/>
      <c r="DH78" s="117"/>
      <c r="DI78" s="118"/>
      <c r="DJ78" s="125"/>
      <c r="DK78" s="126"/>
      <c r="DL78" s="126"/>
      <c r="DM78" s="126"/>
      <c r="DN78" s="126"/>
      <c r="DO78" s="126"/>
      <c r="DP78" s="126"/>
      <c r="DQ78" s="126"/>
      <c r="DR78" s="126"/>
      <c r="DS78" s="126"/>
      <c r="DT78" s="126"/>
      <c r="DU78" s="127"/>
      <c r="DW78" s="19"/>
    </row>
    <row r="79" spans="1:127" ht="28.35" hidden="1" customHeight="1" outlineLevel="1" x14ac:dyDescent="0.4">
      <c r="A79" s="80"/>
      <c r="C79" s="97" t="s">
        <v>54</v>
      </c>
      <c r="D79" s="98"/>
      <c r="E79" s="98"/>
      <c r="F79" s="98"/>
      <c r="G79" s="99" t="str">
        <f>IFERROR(VLOOKUP(O14,リスト!」,4,FALSE),"")</f>
        <v/>
      </c>
      <c r="H79" s="100"/>
      <c r="I79" s="101" t="s">
        <v>316</v>
      </c>
      <c r="J79" s="102"/>
      <c r="K79" s="103" t="str">
        <f>IFERROR(VLOOKUP(O14,リスト!$B:$H,6,FALSE),"")</f>
        <v/>
      </c>
      <c r="L79" s="103"/>
      <c r="M79" s="103"/>
      <c r="N79" s="104"/>
      <c r="O79" s="105" t="s">
        <v>186</v>
      </c>
      <c r="P79" s="106"/>
      <c r="Q79" s="107" t="str">
        <f>IFERROR(VLOOKUP(O14,リスト!$B:$H,5,FALSE),"")</f>
        <v/>
      </c>
      <c r="R79" s="107"/>
      <c r="S79" s="107"/>
      <c r="T79" s="107"/>
      <c r="V79" s="80"/>
      <c r="X79" s="97" t="s">
        <v>54</v>
      </c>
      <c r="Y79" s="98"/>
      <c r="Z79" s="98"/>
      <c r="AA79" s="98"/>
      <c r="AB79" s="99" t="str">
        <f>IFERROR(VLOOKUP(AJ14,リスト!」,4,FALSE),"")</f>
        <v/>
      </c>
      <c r="AC79" s="100"/>
      <c r="AD79" s="101" t="s">
        <v>316</v>
      </c>
      <c r="AE79" s="102"/>
      <c r="AF79" s="103" t="str">
        <f>IFERROR(VLOOKUP(AJ14,リスト!$B:$H,6,FALSE),"")</f>
        <v/>
      </c>
      <c r="AG79" s="103"/>
      <c r="AH79" s="103"/>
      <c r="AI79" s="104"/>
      <c r="AJ79" s="105" t="s">
        <v>186</v>
      </c>
      <c r="AK79" s="106"/>
      <c r="AL79" s="107" t="str">
        <f>IFERROR(VLOOKUP(AJ14,リスト!$B:$H,5,FALSE),"")</f>
        <v/>
      </c>
      <c r="AM79" s="107"/>
      <c r="AN79" s="107"/>
      <c r="AO79" s="107"/>
      <c r="AQ79" s="80"/>
      <c r="AS79" s="97" t="s">
        <v>54</v>
      </c>
      <c r="AT79" s="98"/>
      <c r="AU79" s="98"/>
      <c r="AV79" s="98"/>
      <c r="AW79" s="99" t="str">
        <f>IFERROR(VLOOKUP(BE14,リスト!」,4,FALSE),"")</f>
        <v/>
      </c>
      <c r="AX79" s="100"/>
      <c r="AY79" s="101" t="s">
        <v>316</v>
      </c>
      <c r="AZ79" s="102"/>
      <c r="BA79" s="103" t="str">
        <f>IFERROR(VLOOKUP(BE14,リスト!$B:$H,6,FALSE),"")</f>
        <v/>
      </c>
      <c r="BB79" s="103"/>
      <c r="BC79" s="103"/>
      <c r="BD79" s="104"/>
      <c r="BE79" s="105" t="s">
        <v>186</v>
      </c>
      <c r="BF79" s="106"/>
      <c r="BG79" s="107" t="str">
        <f>IFERROR(VLOOKUP(BE14,リスト!$B:$H,5,FALSE),"")</f>
        <v/>
      </c>
      <c r="BH79" s="107"/>
      <c r="BI79" s="107"/>
      <c r="BJ79" s="107"/>
      <c r="BL79" s="80"/>
      <c r="BN79" s="97" t="s">
        <v>54</v>
      </c>
      <c r="BO79" s="98"/>
      <c r="BP79" s="98"/>
      <c r="BQ79" s="98"/>
      <c r="BR79" s="99" t="str">
        <f>IFERROR(VLOOKUP(BZ14,リスト!」,4,FALSE),"")</f>
        <v/>
      </c>
      <c r="BS79" s="100"/>
      <c r="BT79" s="101" t="s">
        <v>316</v>
      </c>
      <c r="BU79" s="102"/>
      <c r="BV79" s="103" t="str">
        <f>IFERROR(VLOOKUP(BZ14,リスト!$B:$H,6,FALSE),"")</f>
        <v/>
      </c>
      <c r="BW79" s="103"/>
      <c r="BX79" s="103"/>
      <c r="BY79" s="104"/>
      <c r="BZ79" s="105" t="s">
        <v>186</v>
      </c>
      <c r="CA79" s="106"/>
      <c r="CB79" s="107" t="str">
        <f>IFERROR(VLOOKUP(BZ14,リスト!$B:$H,5,FALSE),"")</f>
        <v/>
      </c>
      <c r="CC79" s="107"/>
      <c r="CD79" s="107"/>
      <c r="CE79" s="107"/>
      <c r="CG79" s="80"/>
      <c r="CI79" s="97" t="s">
        <v>54</v>
      </c>
      <c r="CJ79" s="98"/>
      <c r="CK79" s="98"/>
      <c r="CL79" s="98"/>
      <c r="CM79" s="99" t="str">
        <f>IFERROR(VLOOKUP(CU14,リスト!」,4,FALSE),"")</f>
        <v/>
      </c>
      <c r="CN79" s="100"/>
      <c r="CO79" s="101" t="s">
        <v>316</v>
      </c>
      <c r="CP79" s="102"/>
      <c r="CQ79" s="103" t="str">
        <f>IFERROR(VLOOKUP(CU14,リスト!$B:$H,6,FALSE),"")</f>
        <v/>
      </c>
      <c r="CR79" s="103"/>
      <c r="CS79" s="103"/>
      <c r="CT79" s="104"/>
      <c r="CU79" s="105" t="s">
        <v>186</v>
      </c>
      <c r="CV79" s="106"/>
      <c r="CW79" s="107" t="str">
        <f>IFERROR(VLOOKUP(CU14,リスト!$B:$H,5,FALSE),"")</f>
        <v/>
      </c>
      <c r="CX79" s="107"/>
      <c r="CY79" s="107"/>
      <c r="CZ79" s="107"/>
      <c r="DB79" s="80"/>
      <c r="DD79" s="97" t="s">
        <v>54</v>
      </c>
      <c r="DE79" s="98"/>
      <c r="DF79" s="98"/>
      <c r="DG79" s="98"/>
      <c r="DH79" s="99" t="str">
        <f>IFERROR(VLOOKUP(DP14,リスト!」,4,FALSE),"")</f>
        <v/>
      </c>
      <c r="DI79" s="100"/>
      <c r="DJ79" s="101" t="s">
        <v>316</v>
      </c>
      <c r="DK79" s="102"/>
      <c r="DL79" s="103" t="str">
        <f>IFERROR(VLOOKUP(DP14,リスト!$B:$H,6,FALSE),"")</f>
        <v/>
      </c>
      <c r="DM79" s="103"/>
      <c r="DN79" s="103"/>
      <c r="DO79" s="104"/>
      <c r="DP79" s="105" t="s">
        <v>186</v>
      </c>
      <c r="DQ79" s="106"/>
      <c r="DR79" s="107" t="str">
        <f>IFERROR(VLOOKUP(DP14,リスト!$B:$H,5,FALSE),"")</f>
        <v/>
      </c>
      <c r="DS79" s="107"/>
      <c r="DT79" s="107"/>
      <c r="DU79" s="107"/>
      <c r="DW79" s="19"/>
    </row>
    <row r="80" spans="1:127" ht="28.35" hidden="1" customHeight="1" outlineLevel="1" x14ac:dyDescent="0.4">
      <c r="A80" s="80"/>
      <c r="C80" s="108" t="str">
        <f>IFERROR(VLOOKUP(O15,リスト!$B:$E,2,FALSE),"")</f>
        <v/>
      </c>
      <c r="D80" s="109"/>
      <c r="E80" s="109"/>
      <c r="F80" s="109"/>
      <c r="G80" s="109"/>
      <c r="H80" s="110"/>
      <c r="I80" s="122" t="str">
        <f>IFERROR(VLOOKUP(O15,リスト!$B:$H,7,FALSE),"")</f>
        <v/>
      </c>
      <c r="J80" s="123"/>
      <c r="K80" s="123"/>
      <c r="L80" s="123"/>
      <c r="M80" s="123"/>
      <c r="N80" s="123"/>
      <c r="O80" s="123"/>
      <c r="P80" s="123"/>
      <c r="Q80" s="123"/>
      <c r="R80" s="123"/>
      <c r="S80" s="123"/>
      <c r="T80" s="124"/>
      <c r="V80" s="80"/>
      <c r="X80" s="108" t="str">
        <f>IFERROR(VLOOKUP(AJ15,リスト!$B:$E,2,FALSE),"")</f>
        <v/>
      </c>
      <c r="Y80" s="109"/>
      <c r="Z80" s="109"/>
      <c r="AA80" s="109"/>
      <c r="AB80" s="109"/>
      <c r="AC80" s="110"/>
      <c r="AD80" s="122" t="str">
        <f>IFERROR(VLOOKUP(AJ15,リスト!$B:$H,7,FALSE),"")</f>
        <v/>
      </c>
      <c r="AE80" s="123"/>
      <c r="AF80" s="123"/>
      <c r="AG80" s="123"/>
      <c r="AH80" s="123"/>
      <c r="AI80" s="123"/>
      <c r="AJ80" s="123"/>
      <c r="AK80" s="123"/>
      <c r="AL80" s="123"/>
      <c r="AM80" s="123"/>
      <c r="AN80" s="123"/>
      <c r="AO80" s="124"/>
      <c r="AQ80" s="80"/>
      <c r="AS80" s="108" t="str">
        <f>IFERROR(VLOOKUP(BE15,リスト!$B:$E,2,FALSE),"")</f>
        <v/>
      </c>
      <c r="AT80" s="109"/>
      <c r="AU80" s="109"/>
      <c r="AV80" s="109"/>
      <c r="AW80" s="109"/>
      <c r="AX80" s="110"/>
      <c r="AY80" s="122" t="str">
        <f>IFERROR(VLOOKUP(BE15,リスト!$B:$H,7,FALSE),"")</f>
        <v/>
      </c>
      <c r="AZ80" s="123"/>
      <c r="BA80" s="123"/>
      <c r="BB80" s="123"/>
      <c r="BC80" s="123"/>
      <c r="BD80" s="123"/>
      <c r="BE80" s="123"/>
      <c r="BF80" s="123"/>
      <c r="BG80" s="123"/>
      <c r="BH80" s="123"/>
      <c r="BI80" s="123"/>
      <c r="BJ80" s="124"/>
      <c r="BL80" s="80"/>
      <c r="BN80" s="108" t="str">
        <f>IFERROR(VLOOKUP(BZ15,リスト!$B:$E,2,FALSE),"")</f>
        <v/>
      </c>
      <c r="BO80" s="109"/>
      <c r="BP80" s="109"/>
      <c r="BQ80" s="109"/>
      <c r="BR80" s="109"/>
      <c r="BS80" s="110"/>
      <c r="BT80" s="122" t="str">
        <f>IFERROR(VLOOKUP(BZ15,リスト!$B:$H,7,FALSE),"")</f>
        <v/>
      </c>
      <c r="BU80" s="123"/>
      <c r="BV80" s="123"/>
      <c r="BW80" s="123"/>
      <c r="BX80" s="123"/>
      <c r="BY80" s="123"/>
      <c r="BZ80" s="123"/>
      <c r="CA80" s="123"/>
      <c r="CB80" s="123"/>
      <c r="CC80" s="123"/>
      <c r="CD80" s="123"/>
      <c r="CE80" s="124"/>
      <c r="CG80" s="80"/>
      <c r="CI80" s="108" t="str">
        <f>IFERROR(VLOOKUP(CU15,リスト!$B:$E,2,FALSE),"")</f>
        <v/>
      </c>
      <c r="CJ80" s="109"/>
      <c r="CK80" s="109"/>
      <c r="CL80" s="109"/>
      <c r="CM80" s="109"/>
      <c r="CN80" s="110"/>
      <c r="CO80" s="122" t="str">
        <f>IFERROR(VLOOKUP(CU15,リスト!$B:$H,7,FALSE),"")</f>
        <v/>
      </c>
      <c r="CP80" s="123"/>
      <c r="CQ80" s="123"/>
      <c r="CR80" s="123"/>
      <c r="CS80" s="123"/>
      <c r="CT80" s="123"/>
      <c r="CU80" s="123"/>
      <c r="CV80" s="123"/>
      <c r="CW80" s="123"/>
      <c r="CX80" s="123"/>
      <c r="CY80" s="123"/>
      <c r="CZ80" s="124"/>
      <c r="DB80" s="80"/>
      <c r="DD80" s="108" t="str">
        <f>IFERROR(VLOOKUP(DP15,リスト!$B:$E,2,FALSE),"")</f>
        <v/>
      </c>
      <c r="DE80" s="109"/>
      <c r="DF80" s="109"/>
      <c r="DG80" s="109"/>
      <c r="DH80" s="109"/>
      <c r="DI80" s="110"/>
      <c r="DJ80" s="122" t="str">
        <f>IFERROR(VLOOKUP(DP15,リスト!$B:$H,7,FALSE),"")</f>
        <v/>
      </c>
      <c r="DK80" s="123"/>
      <c r="DL80" s="123"/>
      <c r="DM80" s="123"/>
      <c r="DN80" s="123"/>
      <c r="DO80" s="123"/>
      <c r="DP80" s="123"/>
      <c r="DQ80" s="123"/>
      <c r="DR80" s="123"/>
      <c r="DS80" s="123"/>
      <c r="DT80" s="123"/>
      <c r="DU80" s="124"/>
      <c r="DW80" s="19"/>
    </row>
    <row r="81" spans="1:127" ht="28.35" hidden="1" customHeight="1" outlineLevel="1" x14ac:dyDescent="0.4">
      <c r="A81" s="80"/>
      <c r="C81" s="111"/>
      <c r="D81" s="112"/>
      <c r="E81" s="112"/>
      <c r="F81" s="112"/>
      <c r="G81" s="112"/>
      <c r="H81" s="113"/>
      <c r="I81" s="125"/>
      <c r="J81" s="126"/>
      <c r="K81" s="126"/>
      <c r="L81" s="126"/>
      <c r="M81" s="126"/>
      <c r="N81" s="126"/>
      <c r="O81" s="126"/>
      <c r="P81" s="126"/>
      <c r="Q81" s="126"/>
      <c r="R81" s="126"/>
      <c r="S81" s="126"/>
      <c r="T81" s="127"/>
      <c r="V81" s="80"/>
      <c r="X81" s="111"/>
      <c r="Y81" s="112"/>
      <c r="Z81" s="112"/>
      <c r="AA81" s="112"/>
      <c r="AB81" s="112"/>
      <c r="AC81" s="113"/>
      <c r="AD81" s="125"/>
      <c r="AE81" s="126"/>
      <c r="AF81" s="126"/>
      <c r="AG81" s="126"/>
      <c r="AH81" s="126"/>
      <c r="AI81" s="126"/>
      <c r="AJ81" s="126"/>
      <c r="AK81" s="126"/>
      <c r="AL81" s="126"/>
      <c r="AM81" s="126"/>
      <c r="AN81" s="126"/>
      <c r="AO81" s="127"/>
      <c r="AQ81" s="80"/>
      <c r="AS81" s="111"/>
      <c r="AT81" s="112"/>
      <c r="AU81" s="112"/>
      <c r="AV81" s="112"/>
      <c r="AW81" s="112"/>
      <c r="AX81" s="113"/>
      <c r="AY81" s="125"/>
      <c r="AZ81" s="126"/>
      <c r="BA81" s="126"/>
      <c r="BB81" s="126"/>
      <c r="BC81" s="126"/>
      <c r="BD81" s="126"/>
      <c r="BE81" s="126"/>
      <c r="BF81" s="126"/>
      <c r="BG81" s="126"/>
      <c r="BH81" s="126"/>
      <c r="BI81" s="126"/>
      <c r="BJ81" s="127"/>
      <c r="BL81" s="80"/>
      <c r="BN81" s="111"/>
      <c r="BO81" s="112"/>
      <c r="BP81" s="112"/>
      <c r="BQ81" s="112"/>
      <c r="BR81" s="112"/>
      <c r="BS81" s="113"/>
      <c r="BT81" s="125"/>
      <c r="BU81" s="126"/>
      <c r="BV81" s="126"/>
      <c r="BW81" s="126"/>
      <c r="BX81" s="126"/>
      <c r="BY81" s="126"/>
      <c r="BZ81" s="126"/>
      <c r="CA81" s="126"/>
      <c r="CB81" s="126"/>
      <c r="CC81" s="126"/>
      <c r="CD81" s="126"/>
      <c r="CE81" s="127"/>
      <c r="CG81" s="80"/>
      <c r="CI81" s="111"/>
      <c r="CJ81" s="112"/>
      <c r="CK81" s="112"/>
      <c r="CL81" s="112"/>
      <c r="CM81" s="112"/>
      <c r="CN81" s="113"/>
      <c r="CO81" s="125"/>
      <c r="CP81" s="126"/>
      <c r="CQ81" s="126"/>
      <c r="CR81" s="126"/>
      <c r="CS81" s="126"/>
      <c r="CT81" s="126"/>
      <c r="CU81" s="126"/>
      <c r="CV81" s="126"/>
      <c r="CW81" s="126"/>
      <c r="CX81" s="126"/>
      <c r="CY81" s="126"/>
      <c r="CZ81" s="127"/>
      <c r="DB81" s="80"/>
      <c r="DD81" s="111"/>
      <c r="DE81" s="112"/>
      <c r="DF81" s="112"/>
      <c r="DG81" s="112"/>
      <c r="DH81" s="112"/>
      <c r="DI81" s="113"/>
      <c r="DJ81" s="125"/>
      <c r="DK81" s="126"/>
      <c r="DL81" s="126"/>
      <c r="DM81" s="126"/>
      <c r="DN81" s="126"/>
      <c r="DO81" s="126"/>
      <c r="DP81" s="126"/>
      <c r="DQ81" s="126"/>
      <c r="DR81" s="126"/>
      <c r="DS81" s="126"/>
      <c r="DT81" s="126"/>
      <c r="DU81" s="127"/>
      <c r="DW81" s="19"/>
    </row>
    <row r="82" spans="1:127" ht="28.35" hidden="1" customHeight="1" outlineLevel="1" x14ac:dyDescent="0.4">
      <c r="A82" s="80"/>
      <c r="C82" s="116" t="str">
        <f>IFERROR(VLOOKUP(O15,リスト!$B:$E,3,FALSE),"")</f>
        <v/>
      </c>
      <c r="D82" s="117"/>
      <c r="E82" s="117"/>
      <c r="F82" s="117"/>
      <c r="G82" s="117"/>
      <c r="H82" s="118"/>
      <c r="I82" s="125"/>
      <c r="J82" s="126"/>
      <c r="K82" s="126"/>
      <c r="L82" s="126"/>
      <c r="M82" s="126"/>
      <c r="N82" s="126"/>
      <c r="O82" s="126"/>
      <c r="P82" s="126"/>
      <c r="Q82" s="126"/>
      <c r="R82" s="126"/>
      <c r="S82" s="126"/>
      <c r="T82" s="127"/>
      <c r="V82" s="80"/>
      <c r="X82" s="116" t="str">
        <f>IFERROR(VLOOKUP(AJ15,リスト!$B:$E,3,FALSE),"")</f>
        <v/>
      </c>
      <c r="Y82" s="117"/>
      <c r="Z82" s="117"/>
      <c r="AA82" s="117"/>
      <c r="AB82" s="117"/>
      <c r="AC82" s="118"/>
      <c r="AD82" s="125"/>
      <c r="AE82" s="126"/>
      <c r="AF82" s="126"/>
      <c r="AG82" s="126"/>
      <c r="AH82" s="126"/>
      <c r="AI82" s="126"/>
      <c r="AJ82" s="126"/>
      <c r="AK82" s="126"/>
      <c r="AL82" s="126"/>
      <c r="AM82" s="126"/>
      <c r="AN82" s="126"/>
      <c r="AO82" s="127"/>
      <c r="AQ82" s="80"/>
      <c r="AS82" s="116" t="str">
        <f>IFERROR(VLOOKUP(BE15,リスト!$B:$E,3,FALSE),"")</f>
        <v/>
      </c>
      <c r="AT82" s="117"/>
      <c r="AU82" s="117"/>
      <c r="AV82" s="117"/>
      <c r="AW82" s="117"/>
      <c r="AX82" s="118"/>
      <c r="AY82" s="125"/>
      <c r="AZ82" s="126"/>
      <c r="BA82" s="126"/>
      <c r="BB82" s="126"/>
      <c r="BC82" s="126"/>
      <c r="BD82" s="126"/>
      <c r="BE82" s="126"/>
      <c r="BF82" s="126"/>
      <c r="BG82" s="126"/>
      <c r="BH82" s="126"/>
      <c r="BI82" s="126"/>
      <c r="BJ82" s="127"/>
      <c r="BL82" s="80"/>
      <c r="BN82" s="116" t="str">
        <f>IFERROR(VLOOKUP(BZ15,リスト!$B:$E,3,FALSE),"")</f>
        <v/>
      </c>
      <c r="BO82" s="117"/>
      <c r="BP82" s="117"/>
      <c r="BQ82" s="117"/>
      <c r="BR82" s="117"/>
      <c r="BS82" s="118"/>
      <c r="BT82" s="125"/>
      <c r="BU82" s="126"/>
      <c r="BV82" s="126"/>
      <c r="BW82" s="126"/>
      <c r="BX82" s="126"/>
      <c r="BY82" s="126"/>
      <c r="BZ82" s="126"/>
      <c r="CA82" s="126"/>
      <c r="CB82" s="126"/>
      <c r="CC82" s="126"/>
      <c r="CD82" s="126"/>
      <c r="CE82" s="127"/>
      <c r="CG82" s="80"/>
      <c r="CI82" s="116" t="str">
        <f>IFERROR(VLOOKUP(CU15,リスト!$B:$E,3,FALSE),"")</f>
        <v/>
      </c>
      <c r="CJ82" s="117"/>
      <c r="CK82" s="117"/>
      <c r="CL82" s="117"/>
      <c r="CM82" s="117"/>
      <c r="CN82" s="118"/>
      <c r="CO82" s="125"/>
      <c r="CP82" s="126"/>
      <c r="CQ82" s="126"/>
      <c r="CR82" s="126"/>
      <c r="CS82" s="126"/>
      <c r="CT82" s="126"/>
      <c r="CU82" s="126"/>
      <c r="CV82" s="126"/>
      <c r="CW82" s="126"/>
      <c r="CX82" s="126"/>
      <c r="CY82" s="126"/>
      <c r="CZ82" s="127"/>
      <c r="DB82" s="80"/>
      <c r="DD82" s="116" t="str">
        <f>IFERROR(VLOOKUP(DP15,リスト!$B:$E,3,FALSE),"")</f>
        <v/>
      </c>
      <c r="DE82" s="117"/>
      <c r="DF82" s="117"/>
      <c r="DG82" s="117"/>
      <c r="DH82" s="117"/>
      <c r="DI82" s="118"/>
      <c r="DJ82" s="125"/>
      <c r="DK82" s="126"/>
      <c r="DL82" s="126"/>
      <c r="DM82" s="126"/>
      <c r="DN82" s="126"/>
      <c r="DO82" s="126"/>
      <c r="DP82" s="126"/>
      <c r="DQ82" s="126"/>
      <c r="DR82" s="126"/>
      <c r="DS82" s="126"/>
      <c r="DT82" s="126"/>
      <c r="DU82" s="127"/>
      <c r="DW82" s="19"/>
    </row>
    <row r="83" spans="1:127" ht="28.35" hidden="1" customHeight="1" outlineLevel="1" x14ac:dyDescent="0.4">
      <c r="A83" s="80"/>
      <c r="C83" s="97" t="s">
        <v>54</v>
      </c>
      <c r="D83" s="98"/>
      <c r="E83" s="98"/>
      <c r="F83" s="98"/>
      <c r="G83" s="99" t="str">
        <f>IFERROR(VLOOKUP(O15,リスト!$B:$E,4,FALSE),"")</f>
        <v/>
      </c>
      <c r="H83" s="100"/>
      <c r="I83" s="101" t="s">
        <v>316</v>
      </c>
      <c r="J83" s="102"/>
      <c r="K83" s="103" t="str">
        <f>IFERROR(VLOOKUP(O15,リスト!B:H,6,FALSE),"")</f>
        <v/>
      </c>
      <c r="L83" s="103"/>
      <c r="M83" s="103"/>
      <c r="N83" s="104"/>
      <c r="O83" s="105" t="s">
        <v>186</v>
      </c>
      <c r="P83" s="106"/>
      <c r="Q83" s="107" t="str">
        <f>IFERROR(VLOOKUP(O15,リスト!$B:$H,5,FALSE),"")</f>
        <v/>
      </c>
      <c r="R83" s="107"/>
      <c r="S83" s="107"/>
      <c r="T83" s="107"/>
      <c r="V83" s="80"/>
      <c r="X83" s="97" t="s">
        <v>54</v>
      </c>
      <c r="Y83" s="98"/>
      <c r="Z83" s="98"/>
      <c r="AA83" s="98"/>
      <c r="AB83" s="99" t="str">
        <f>IFERROR(VLOOKUP(AJ15,リスト!$B:$E,4,FALSE),"")</f>
        <v/>
      </c>
      <c r="AC83" s="100"/>
      <c r="AD83" s="101" t="s">
        <v>316</v>
      </c>
      <c r="AE83" s="102"/>
      <c r="AF83" s="103" t="str">
        <f>IFERROR(VLOOKUP(AJ15,リスト!W:AC,6,FALSE),"")</f>
        <v/>
      </c>
      <c r="AG83" s="103"/>
      <c r="AH83" s="103"/>
      <c r="AI83" s="104"/>
      <c r="AJ83" s="105" t="s">
        <v>186</v>
      </c>
      <c r="AK83" s="106"/>
      <c r="AL83" s="107" t="str">
        <f>IFERROR(VLOOKUP(AJ15,リスト!$B:$H,5,FALSE),"")</f>
        <v/>
      </c>
      <c r="AM83" s="107"/>
      <c r="AN83" s="107"/>
      <c r="AO83" s="107"/>
      <c r="AQ83" s="80"/>
      <c r="AS83" s="97" t="s">
        <v>54</v>
      </c>
      <c r="AT83" s="98"/>
      <c r="AU83" s="98"/>
      <c r="AV83" s="98"/>
      <c r="AW83" s="99" t="str">
        <f>IFERROR(VLOOKUP(BE15,リスト!$B:$E,4,FALSE),"")</f>
        <v/>
      </c>
      <c r="AX83" s="100"/>
      <c r="AY83" s="101" t="s">
        <v>316</v>
      </c>
      <c r="AZ83" s="102"/>
      <c r="BA83" s="103" t="str">
        <f>IFERROR(VLOOKUP(BE15,リスト!AR:AX,6,FALSE),"")</f>
        <v/>
      </c>
      <c r="BB83" s="103"/>
      <c r="BC83" s="103"/>
      <c r="BD83" s="104"/>
      <c r="BE83" s="105" t="s">
        <v>186</v>
      </c>
      <c r="BF83" s="106"/>
      <c r="BG83" s="107" t="str">
        <f>IFERROR(VLOOKUP(BE15,リスト!$B:$H,5,FALSE),"")</f>
        <v/>
      </c>
      <c r="BH83" s="107"/>
      <c r="BI83" s="107"/>
      <c r="BJ83" s="107"/>
      <c r="BL83" s="80"/>
      <c r="BN83" s="97" t="s">
        <v>54</v>
      </c>
      <c r="BO83" s="98"/>
      <c r="BP83" s="98"/>
      <c r="BQ83" s="98"/>
      <c r="BR83" s="99" t="str">
        <f>IFERROR(VLOOKUP(BZ15,リスト!$B:$E,4,FALSE),"")</f>
        <v/>
      </c>
      <c r="BS83" s="100"/>
      <c r="BT83" s="101" t="s">
        <v>316</v>
      </c>
      <c r="BU83" s="102"/>
      <c r="BV83" s="103" t="str">
        <f>IFERROR(VLOOKUP(BZ15,リスト!BM:BS,6,FALSE),"")</f>
        <v/>
      </c>
      <c r="BW83" s="103"/>
      <c r="BX83" s="103"/>
      <c r="BY83" s="104"/>
      <c r="BZ83" s="105" t="s">
        <v>186</v>
      </c>
      <c r="CA83" s="106"/>
      <c r="CB83" s="107" t="str">
        <f>IFERROR(VLOOKUP(BZ15,リスト!$B:$H,5,FALSE),"")</f>
        <v/>
      </c>
      <c r="CC83" s="107"/>
      <c r="CD83" s="107"/>
      <c r="CE83" s="107"/>
      <c r="CG83" s="80"/>
      <c r="CI83" s="97" t="s">
        <v>54</v>
      </c>
      <c r="CJ83" s="98"/>
      <c r="CK83" s="98"/>
      <c r="CL83" s="98"/>
      <c r="CM83" s="99" t="str">
        <f>IFERROR(VLOOKUP(CU15,リスト!$B:$E,4,FALSE),"")</f>
        <v/>
      </c>
      <c r="CN83" s="100"/>
      <c r="CO83" s="101" t="s">
        <v>316</v>
      </c>
      <c r="CP83" s="102"/>
      <c r="CQ83" s="103" t="str">
        <f>IFERROR(VLOOKUP(CU15,リスト!CH:CN,6,FALSE),"")</f>
        <v/>
      </c>
      <c r="CR83" s="103"/>
      <c r="CS83" s="103"/>
      <c r="CT83" s="104"/>
      <c r="CU83" s="105" t="s">
        <v>186</v>
      </c>
      <c r="CV83" s="106"/>
      <c r="CW83" s="107" t="str">
        <f>IFERROR(VLOOKUP(CU15,リスト!$B:$H,5,FALSE),"")</f>
        <v/>
      </c>
      <c r="CX83" s="107"/>
      <c r="CY83" s="107"/>
      <c r="CZ83" s="107"/>
      <c r="DB83" s="80"/>
      <c r="DD83" s="97" t="s">
        <v>54</v>
      </c>
      <c r="DE83" s="98"/>
      <c r="DF83" s="98"/>
      <c r="DG83" s="98"/>
      <c r="DH83" s="99" t="str">
        <f>IFERROR(VLOOKUP(DP15,リスト!$B:$E,4,FALSE),"")</f>
        <v/>
      </c>
      <c r="DI83" s="100"/>
      <c r="DJ83" s="101" t="s">
        <v>316</v>
      </c>
      <c r="DK83" s="102"/>
      <c r="DL83" s="103" t="str">
        <f>IFERROR(VLOOKUP(DP15,リスト!DC:DI,6,FALSE),"")</f>
        <v/>
      </c>
      <c r="DM83" s="103"/>
      <c r="DN83" s="103"/>
      <c r="DO83" s="104"/>
      <c r="DP83" s="105" t="s">
        <v>186</v>
      </c>
      <c r="DQ83" s="106"/>
      <c r="DR83" s="107" t="str">
        <f>IFERROR(VLOOKUP(DP15,リスト!$B:$H,5,FALSE),"")</f>
        <v/>
      </c>
      <c r="DS83" s="107"/>
      <c r="DT83" s="107"/>
      <c r="DU83" s="107"/>
      <c r="DW83" s="19"/>
    </row>
    <row r="84" spans="1:127" ht="28.35" hidden="1" customHeight="1" outlineLevel="1" x14ac:dyDescent="0.4">
      <c r="A84" s="19"/>
      <c r="C84"/>
      <c r="D84"/>
      <c r="E84"/>
      <c r="F84"/>
      <c r="G84"/>
      <c r="H84"/>
      <c r="I84"/>
      <c r="J84"/>
      <c r="K84"/>
      <c r="L84"/>
      <c r="M84"/>
      <c r="N84"/>
      <c r="O84"/>
      <c r="P84"/>
      <c r="Q84"/>
      <c r="R84"/>
      <c r="S84"/>
      <c r="T84"/>
      <c r="V84" s="19"/>
      <c r="X84"/>
      <c r="Y84"/>
      <c r="Z84"/>
      <c r="AA84"/>
      <c r="AB84"/>
      <c r="AC84"/>
      <c r="AD84"/>
      <c r="AE84"/>
      <c r="AF84"/>
      <c r="AG84"/>
      <c r="AH84"/>
      <c r="AI84"/>
      <c r="AJ84"/>
      <c r="AK84"/>
      <c r="AL84"/>
      <c r="AM84"/>
      <c r="AN84"/>
      <c r="AO84"/>
      <c r="AQ84" s="19"/>
      <c r="AS84"/>
      <c r="AT84"/>
      <c r="AU84"/>
      <c r="AV84"/>
      <c r="AW84"/>
      <c r="AX84"/>
      <c r="AY84"/>
      <c r="AZ84"/>
      <c r="BA84"/>
      <c r="BB84"/>
      <c r="BC84"/>
      <c r="BD84"/>
      <c r="BE84"/>
      <c r="BF84"/>
      <c r="BG84"/>
      <c r="BH84"/>
      <c r="BI84"/>
      <c r="BJ84"/>
      <c r="BL84" s="19"/>
      <c r="BN84"/>
      <c r="BO84"/>
      <c r="BP84"/>
      <c r="BQ84"/>
      <c r="BR84"/>
      <c r="BS84"/>
      <c r="BT84"/>
      <c r="BU84"/>
      <c r="BV84"/>
      <c r="BW84"/>
      <c r="BX84"/>
      <c r="BY84"/>
      <c r="BZ84"/>
      <c r="CA84"/>
      <c r="CB84"/>
      <c r="CC84"/>
      <c r="CD84"/>
      <c r="CE84"/>
      <c r="CG84" s="19"/>
      <c r="CI84"/>
      <c r="CJ84"/>
      <c r="CK84"/>
      <c r="CL84"/>
      <c r="CM84"/>
      <c r="CN84"/>
      <c r="CO84"/>
      <c r="CP84"/>
      <c r="CQ84"/>
      <c r="CR84"/>
      <c r="CS84"/>
      <c r="CT84"/>
      <c r="CU84"/>
      <c r="CV84"/>
      <c r="CW84"/>
      <c r="CX84"/>
      <c r="CY84"/>
      <c r="CZ84"/>
      <c r="DB84" s="19"/>
      <c r="DD84"/>
      <c r="DE84"/>
      <c r="DF84"/>
      <c r="DG84"/>
      <c r="DH84"/>
      <c r="DI84"/>
      <c r="DJ84"/>
      <c r="DK84"/>
      <c r="DL84"/>
      <c r="DM84"/>
      <c r="DN84"/>
      <c r="DO84"/>
      <c r="DP84"/>
      <c r="DQ84"/>
      <c r="DR84"/>
      <c r="DS84"/>
      <c r="DT84"/>
      <c r="DU84"/>
      <c r="DW84" s="19"/>
    </row>
    <row r="85" spans="1:127" ht="28.35" customHeight="1" collapsed="1" x14ac:dyDescent="0.4">
      <c r="A85" s="80"/>
      <c r="B85" s="79" t="s">
        <v>57</v>
      </c>
      <c r="C85" s="79"/>
      <c r="D85" s="79"/>
      <c r="E85" s="79"/>
      <c r="F85" s="79"/>
      <c r="G85" s="79"/>
      <c r="H85" s="79"/>
      <c r="I85" s="79"/>
      <c r="J85" s="79"/>
      <c r="K85" s="79"/>
      <c r="L85" s="79"/>
      <c r="M85" s="79"/>
      <c r="N85" s="79"/>
      <c r="O85" s="79"/>
      <c r="P85" s="79"/>
      <c r="Q85" s="79"/>
      <c r="R85" s="79"/>
      <c r="S85" s="79"/>
      <c r="T85" s="79"/>
      <c r="U85" s="13"/>
      <c r="V85" s="80"/>
      <c r="W85" s="79" t="s">
        <v>57</v>
      </c>
      <c r="X85" s="79"/>
      <c r="Y85" s="79"/>
      <c r="Z85" s="79"/>
      <c r="AA85" s="79"/>
      <c r="AB85" s="79"/>
      <c r="AC85" s="79"/>
      <c r="AD85" s="79"/>
      <c r="AE85" s="79"/>
      <c r="AF85" s="79"/>
      <c r="AG85" s="79"/>
      <c r="AH85" s="79"/>
      <c r="AI85" s="79"/>
      <c r="AJ85" s="79"/>
      <c r="AK85" s="79"/>
      <c r="AL85" s="79"/>
      <c r="AM85" s="79"/>
      <c r="AN85" s="79"/>
      <c r="AO85" s="79"/>
      <c r="AP85" s="20"/>
      <c r="AQ85" s="80"/>
      <c r="AR85" s="79" t="s">
        <v>57</v>
      </c>
      <c r="AS85" s="79"/>
      <c r="AT85" s="79"/>
      <c r="AU85" s="79"/>
      <c r="AV85" s="79"/>
      <c r="AW85" s="79"/>
      <c r="AX85" s="79"/>
      <c r="AY85" s="79"/>
      <c r="AZ85" s="79"/>
      <c r="BA85" s="79"/>
      <c r="BB85" s="79"/>
      <c r="BC85" s="79"/>
      <c r="BD85" s="79"/>
      <c r="BE85" s="79"/>
      <c r="BF85" s="79"/>
      <c r="BG85" s="79"/>
      <c r="BH85" s="79"/>
      <c r="BI85" s="79"/>
      <c r="BJ85" s="79"/>
      <c r="BK85" s="20"/>
      <c r="BL85" s="80"/>
      <c r="BM85" s="79" t="s">
        <v>57</v>
      </c>
      <c r="BN85" s="79"/>
      <c r="BO85" s="79"/>
      <c r="BP85" s="79"/>
      <c r="BQ85" s="79"/>
      <c r="BR85" s="79"/>
      <c r="BS85" s="79"/>
      <c r="BT85" s="79"/>
      <c r="BU85" s="79"/>
      <c r="BV85" s="79"/>
      <c r="BW85" s="79"/>
      <c r="BX85" s="79"/>
      <c r="BY85" s="79"/>
      <c r="BZ85" s="79"/>
      <c r="CA85" s="79"/>
      <c r="CB85" s="79"/>
      <c r="CC85" s="79"/>
      <c r="CD85" s="79"/>
      <c r="CE85" s="79"/>
      <c r="CF85" s="20"/>
      <c r="CG85" s="80"/>
      <c r="CH85" s="79" t="s">
        <v>57</v>
      </c>
      <c r="CI85" s="79"/>
      <c r="CJ85" s="79"/>
      <c r="CK85" s="79"/>
      <c r="CL85" s="79"/>
      <c r="CM85" s="79"/>
      <c r="CN85" s="79"/>
      <c r="CO85" s="79"/>
      <c r="CP85" s="79"/>
      <c r="CQ85" s="79"/>
      <c r="CR85" s="79"/>
      <c r="CS85" s="79"/>
      <c r="CT85" s="79"/>
      <c r="CU85" s="79"/>
      <c r="CV85" s="79"/>
      <c r="CW85" s="79"/>
      <c r="CX85" s="79"/>
      <c r="CY85" s="79"/>
      <c r="CZ85" s="79"/>
      <c r="DA85" s="20"/>
      <c r="DB85" s="80"/>
      <c r="DC85" s="79" t="s">
        <v>57</v>
      </c>
      <c r="DD85" s="79"/>
      <c r="DE85" s="79"/>
      <c r="DF85" s="79"/>
      <c r="DG85" s="79"/>
      <c r="DH85" s="79"/>
      <c r="DI85" s="79"/>
      <c r="DJ85" s="79"/>
      <c r="DK85" s="79"/>
      <c r="DL85" s="79"/>
      <c r="DM85" s="79"/>
      <c r="DN85" s="79"/>
      <c r="DO85" s="79"/>
      <c r="DP85" s="79"/>
      <c r="DQ85" s="79"/>
      <c r="DR85" s="79"/>
      <c r="DS85" s="79"/>
      <c r="DT85" s="79"/>
      <c r="DU85" s="79"/>
      <c r="DV85" s="20"/>
      <c r="DW85" s="19"/>
    </row>
    <row r="86" spans="1:127" ht="28.35" hidden="1" customHeight="1" outlineLevel="1" x14ac:dyDescent="0.4">
      <c r="A86" s="80"/>
      <c r="B86" s="78" t="s">
        <v>58</v>
      </c>
      <c r="C86" s="78"/>
      <c r="D86" s="78"/>
      <c r="E86" s="78"/>
      <c r="F86" s="78"/>
      <c r="G86" s="78"/>
      <c r="H86" s="78"/>
      <c r="I86" s="78"/>
      <c r="J86" s="78"/>
      <c r="K86" s="78"/>
      <c r="L86" s="78"/>
      <c r="M86" s="78"/>
      <c r="N86" s="78"/>
      <c r="O86" s="78"/>
      <c r="P86" s="78"/>
      <c r="Q86" s="78"/>
      <c r="R86" s="78"/>
      <c r="S86" s="78"/>
      <c r="T86" s="78"/>
      <c r="U86" s="14"/>
      <c r="V86" s="80"/>
      <c r="W86" s="78" t="s">
        <v>58</v>
      </c>
      <c r="X86" s="78"/>
      <c r="Y86" s="78"/>
      <c r="Z86" s="78"/>
      <c r="AA86" s="78"/>
      <c r="AB86" s="78"/>
      <c r="AC86" s="78"/>
      <c r="AD86" s="78"/>
      <c r="AE86" s="78"/>
      <c r="AF86" s="78"/>
      <c r="AG86" s="78"/>
      <c r="AH86" s="78"/>
      <c r="AI86" s="78"/>
      <c r="AJ86" s="78"/>
      <c r="AK86" s="78"/>
      <c r="AL86" s="78"/>
      <c r="AM86" s="78"/>
      <c r="AN86" s="78"/>
      <c r="AO86" s="78"/>
      <c r="AP86" s="21"/>
      <c r="AQ86" s="80"/>
      <c r="AR86" s="78" t="s">
        <v>58</v>
      </c>
      <c r="AS86" s="78"/>
      <c r="AT86" s="78"/>
      <c r="AU86" s="78"/>
      <c r="AV86" s="78"/>
      <c r="AW86" s="78"/>
      <c r="AX86" s="78"/>
      <c r="AY86" s="78"/>
      <c r="AZ86" s="78"/>
      <c r="BA86" s="78"/>
      <c r="BB86" s="78"/>
      <c r="BC86" s="78"/>
      <c r="BD86" s="78"/>
      <c r="BE86" s="78"/>
      <c r="BF86" s="78"/>
      <c r="BG86" s="78"/>
      <c r="BH86" s="78"/>
      <c r="BI86" s="78"/>
      <c r="BJ86" s="78"/>
      <c r="BK86" s="21"/>
      <c r="BL86" s="80"/>
      <c r="BM86" s="78" t="s">
        <v>58</v>
      </c>
      <c r="BN86" s="78"/>
      <c r="BO86" s="78"/>
      <c r="BP86" s="78"/>
      <c r="BQ86" s="78"/>
      <c r="BR86" s="78"/>
      <c r="BS86" s="78"/>
      <c r="BT86" s="78"/>
      <c r="BU86" s="78"/>
      <c r="BV86" s="78"/>
      <c r="BW86" s="78"/>
      <c r="BX86" s="78"/>
      <c r="BY86" s="78"/>
      <c r="BZ86" s="78"/>
      <c r="CA86" s="78"/>
      <c r="CB86" s="78"/>
      <c r="CC86" s="78"/>
      <c r="CD86" s="78"/>
      <c r="CE86" s="78"/>
      <c r="CF86" s="21"/>
      <c r="CG86" s="80"/>
      <c r="CH86" s="78" t="s">
        <v>58</v>
      </c>
      <c r="CI86" s="78"/>
      <c r="CJ86" s="78"/>
      <c r="CK86" s="78"/>
      <c r="CL86" s="78"/>
      <c r="CM86" s="78"/>
      <c r="CN86" s="78"/>
      <c r="CO86" s="78"/>
      <c r="CP86" s="78"/>
      <c r="CQ86" s="78"/>
      <c r="CR86" s="78"/>
      <c r="CS86" s="78"/>
      <c r="CT86" s="78"/>
      <c r="CU86" s="78"/>
      <c r="CV86" s="78"/>
      <c r="CW86" s="78"/>
      <c r="CX86" s="78"/>
      <c r="CY86" s="78"/>
      <c r="CZ86" s="78"/>
      <c r="DA86" s="21"/>
      <c r="DB86" s="80"/>
      <c r="DC86" s="78" t="s">
        <v>58</v>
      </c>
      <c r="DD86" s="78"/>
      <c r="DE86" s="78"/>
      <c r="DF86" s="78"/>
      <c r="DG86" s="78"/>
      <c r="DH86" s="78"/>
      <c r="DI86" s="78"/>
      <c r="DJ86" s="78"/>
      <c r="DK86" s="78"/>
      <c r="DL86" s="78"/>
      <c r="DM86" s="78"/>
      <c r="DN86" s="78"/>
      <c r="DO86" s="78"/>
      <c r="DP86" s="78"/>
      <c r="DQ86" s="78"/>
      <c r="DR86" s="78"/>
      <c r="DS86" s="78"/>
      <c r="DT86" s="78"/>
      <c r="DU86" s="78"/>
      <c r="DV86" s="21"/>
      <c r="DW86" s="19"/>
    </row>
    <row r="87" spans="1:127" ht="28.35" hidden="1" customHeight="1" outlineLevel="1" x14ac:dyDescent="0.4">
      <c r="A87" s="80"/>
      <c r="B87"/>
      <c r="C87"/>
      <c r="D87"/>
      <c r="E87"/>
      <c r="F87"/>
      <c r="G87"/>
      <c r="H87"/>
      <c r="I87"/>
      <c r="J87"/>
      <c r="K87"/>
      <c r="L87"/>
      <c r="M87"/>
      <c r="N87"/>
      <c r="O87"/>
      <c r="P87"/>
      <c r="Q87"/>
      <c r="R87"/>
      <c r="S87"/>
      <c r="T87"/>
      <c r="U87" s="14"/>
      <c r="V87" s="80"/>
      <c r="W87"/>
      <c r="X87"/>
      <c r="Y87"/>
      <c r="Z87"/>
      <c r="AA87"/>
      <c r="AB87"/>
      <c r="AC87"/>
      <c r="AD87"/>
      <c r="AE87"/>
      <c r="AF87"/>
      <c r="AG87"/>
      <c r="AH87"/>
      <c r="AI87"/>
      <c r="AJ87"/>
      <c r="AK87"/>
      <c r="AL87"/>
      <c r="AM87"/>
      <c r="AN87"/>
      <c r="AO87"/>
      <c r="AP87" s="21"/>
      <c r="AQ87" s="80"/>
      <c r="AR87"/>
      <c r="AS87"/>
      <c r="AT87"/>
      <c r="AU87"/>
      <c r="AV87"/>
      <c r="AW87"/>
      <c r="AX87"/>
      <c r="AY87"/>
      <c r="AZ87"/>
      <c r="BA87"/>
      <c r="BB87"/>
      <c r="BC87"/>
      <c r="BD87"/>
      <c r="BE87"/>
      <c r="BF87"/>
      <c r="BG87"/>
      <c r="BH87"/>
      <c r="BI87"/>
      <c r="BJ87"/>
      <c r="BK87" s="21"/>
      <c r="BL87" s="80"/>
      <c r="BM87"/>
      <c r="BN87"/>
      <c r="BO87"/>
      <c r="BP87"/>
      <c r="BQ87"/>
      <c r="BR87"/>
      <c r="BS87"/>
      <c r="BT87"/>
      <c r="BU87"/>
      <c r="BV87"/>
      <c r="BW87"/>
      <c r="BX87"/>
      <c r="BY87"/>
      <c r="BZ87"/>
      <c r="CA87"/>
      <c r="CB87"/>
      <c r="CC87"/>
      <c r="CD87"/>
      <c r="CE87"/>
      <c r="CF87" s="21"/>
      <c r="CG87" s="80"/>
      <c r="CH87"/>
      <c r="CI87"/>
      <c r="CJ87"/>
      <c r="CK87"/>
      <c r="CL87"/>
      <c r="CM87"/>
      <c r="CN87"/>
      <c r="CO87"/>
      <c r="CP87"/>
      <c r="CQ87"/>
      <c r="CR87"/>
      <c r="CS87"/>
      <c r="CT87"/>
      <c r="CU87"/>
      <c r="CV87"/>
      <c r="CW87"/>
      <c r="CX87"/>
      <c r="CY87"/>
      <c r="CZ87"/>
      <c r="DA87" s="21"/>
      <c r="DB87" s="80"/>
      <c r="DC87"/>
      <c r="DD87"/>
      <c r="DE87"/>
      <c r="DF87"/>
      <c r="DG87"/>
      <c r="DH87"/>
      <c r="DI87"/>
      <c r="DJ87"/>
      <c r="DK87"/>
      <c r="DL87"/>
      <c r="DM87"/>
      <c r="DN87"/>
      <c r="DO87"/>
      <c r="DP87"/>
      <c r="DQ87"/>
      <c r="DR87"/>
      <c r="DS87"/>
      <c r="DT87"/>
      <c r="DU87"/>
      <c r="DV87" s="21"/>
      <c r="DW87" s="19"/>
    </row>
    <row r="88" spans="1:127" ht="28.35" hidden="1" customHeight="1" outlineLevel="1" x14ac:dyDescent="0.4">
      <c r="A88" s="80"/>
      <c r="B88"/>
      <c r="C88" s="108" t="str">
        <f>IFERROR(VLOOKUP(O17,リスト!$K:$O,2,FALSE),"")</f>
        <v/>
      </c>
      <c r="D88" s="109"/>
      <c r="E88" s="109"/>
      <c r="F88" s="109"/>
      <c r="G88" s="109"/>
      <c r="H88" s="110"/>
      <c r="I88" s="114" t="str">
        <f>IFERROR(VLOOKUP(O17,リスト!$K:$O,5,FALSE),"")</f>
        <v/>
      </c>
      <c r="J88" s="115"/>
      <c r="K88" s="115"/>
      <c r="L88" s="115"/>
      <c r="M88" s="115"/>
      <c r="N88" s="115"/>
      <c r="O88" s="115"/>
      <c r="P88" s="115"/>
      <c r="Q88" s="115"/>
      <c r="R88" s="115"/>
      <c r="S88" s="115"/>
      <c r="T88" s="115"/>
      <c r="U88" s="14"/>
      <c r="V88" s="80"/>
      <c r="W88"/>
      <c r="X88" s="108" t="str">
        <f>IFERROR(VLOOKUP(AJ17,リスト!$K:$O,2,FALSE),"")</f>
        <v/>
      </c>
      <c r="Y88" s="109"/>
      <c r="Z88" s="109"/>
      <c r="AA88" s="109"/>
      <c r="AB88" s="109"/>
      <c r="AC88" s="110"/>
      <c r="AD88" s="114" t="str">
        <f>IFERROR(VLOOKUP(AJ17,リスト!$K:$O,5,FALSE),"")</f>
        <v/>
      </c>
      <c r="AE88" s="115"/>
      <c r="AF88" s="115"/>
      <c r="AG88" s="115"/>
      <c r="AH88" s="115"/>
      <c r="AI88" s="115"/>
      <c r="AJ88" s="115"/>
      <c r="AK88" s="115"/>
      <c r="AL88" s="115"/>
      <c r="AM88" s="115"/>
      <c r="AN88" s="115"/>
      <c r="AO88" s="115"/>
      <c r="AP88" s="21"/>
      <c r="AQ88" s="80"/>
      <c r="AR88"/>
      <c r="AS88" s="108" t="str">
        <f>IFERROR(VLOOKUP(BE17,リスト!$K:$O,2,FALSE),"")</f>
        <v/>
      </c>
      <c r="AT88" s="109"/>
      <c r="AU88" s="109"/>
      <c r="AV88" s="109"/>
      <c r="AW88" s="109"/>
      <c r="AX88" s="110"/>
      <c r="AY88" s="114" t="str">
        <f>IFERROR(VLOOKUP(BE17,リスト!$K:$O,5,FALSE),"")</f>
        <v/>
      </c>
      <c r="AZ88" s="115"/>
      <c r="BA88" s="115"/>
      <c r="BB88" s="115"/>
      <c r="BC88" s="115"/>
      <c r="BD88" s="115"/>
      <c r="BE88" s="115"/>
      <c r="BF88" s="115"/>
      <c r="BG88" s="115"/>
      <c r="BH88" s="115"/>
      <c r="BI88" s="115"/>
      <c r="BJ88" s="115"/>
      <c r="BK88" s="21"/>
      <c r="BL88" s="80"/>
      <c r="BM88"/>
      <c r="BN88" s="108" t="str">
        <f>IFERROR(VLOOKUP(BZ17,リスト!$K:$O,2,FALSE),"")</f>
        <v/>
      </c>
      <c r="BO88" s="109"/>
      <c r="BP88" s="109"/>
      <c r="BQ88" s="109"/>
      <c r="BR88" s="109"/>
      <c r="BS88" s="110"/>
      <c r="BT88" s="114" t="str">
        <f>IFERROR(VLOOKUP(BZ17,リスト!$K:$O,5,FALSE),"")</f>
        <v/>
      </c>
      <c r="BU88" s="115"/>
      <c r="BV88" s="115"/>
      <c r="BW88" s="115"/>
      <c r="BX88" s="115"/>
      <c r="BY88" s="115"/>
      <c r="BZ88" s="115"/>
      <c r="CA88" s="115"/>
      <c r="CB88" s="115"/>
      <c r="CC88" s="115"/>
      <c r="CD88" s="115"/>
      <c r="CE88" s="115"/>
      <c r="CF88" s="21"/>
      <c r="CG88" s="80"/>
      <c r="CH88"/>
      <c r="CI88" s="108" t="str">
        <f>IFERROR(VLOOKUP(CU17,リスト!$K:$O,2,FALSE),"")</f>
        <v/>
      </c>
      <c r="CJ88" s="109"/>
      <c r="CK88" s="109"/>
      <c r="CL88" s="109"/>
      <c r="CM88" s="109"/>
      <c r="CN88" s="110"/>
      <c r="CO88" s="114" t="str">
        <f>IFERROR(VLOOKUP(CU17,リスト!$K:$O,5,FALSE),"")</f>
        <v/>
      </c>
      <c r="CP88" s="115"/>
      <c r="CQ88" s="115"/>
      <c r="CR88" s="115"/>
      <c r="CS88" s="115"/>
      <c r="CT88" s="115"/>
      <c r="CU88" s="115"/>
      <c r="CV88" s="115"/>
      <c r="CW88" s="115"/>
      <c r="CX88" s="115"/>
      <c r="CY88" s="115"/>
      <c r="CZ88" s="115"/>
      <c r="DA88" s="21"/>
      <c r="DB88" s="80"/>
      <c r="DC88"/>
      <c r="DD88" s="108" t="str">
        <f>IFERROR(VLOOKUP(DP17,リスト!$K:$O,2,FALSE),"")</f>
        <v/>
      </c>
      <c r="DE88" s="109"/>
      <c r="DF88" s="109"/>
      <c r="DG88" s="109"/>
      <c r="DH88" s="109"/>
      <c r="DI88" s="110"/>
      <c r="DJ88" s="114" t="str">
        <f>IFERROR(VLOOKUP(DP17,リスト!$K:$O,5,FALSE),"")</f>
        <v/>
      </c>
      <c r="DK88" s="115"/>
      <c r="DL88" s="115"/>
      <c r="DM88" s="115"/>
      <c r="DN88" s="115"/>
      <c r="DO88" s="115"/>
      <c r="DP88" s="115"/>
      <c r="DQ88" s="115"/>
      <c r="DR88" s="115"/>
      <c r="DS88" s="115"/>
      <c r="DT88" s="115"/>
      <c r="DU88" s="115"/>
      <c r="DV88" s="21"/>
      <c r="DW88" s="19"/>
    </row>
    <row r="89" spans="1:127" ht="28.35" hidden="1" customHeight="1" outlineLevel="1" x14ac:dyDescent="0.4">
      <c r="A89" s="80"/>
      <c r="B89"/>
      <c r="C89" s="111"/>
      <c r="D89" s="112"/>
      <c r="E89" s="112"/>
      <c r="F89" s="112"/>
      <c r="G89" s="112"/>
      <c r="H89" s="113"/>
      <c r="I89" s="114"/>
      <c r="J89" s="115"/>
      <c r="K89" s="115"/>
      <c r="L89" s="115"/>
      <c r="M89" s="115"/>
      <c r="N89" s="115"/>
      <c r="O89" s="115"/>
      <c r="P89" s="115"/>
      <c r="Q89" s="115"/>
      <c r="R89" s="115"/>
      <c r="S89" s="115"/>
      <c r="T89" s="115"/>
      <c r="U89" s="14"/>
      <c r="V89" s="80"/>
      <c r="W89"/>
      <c r="X89" s="111"/>
      <c r="Y89" s="112"/>
      <c r="Z89" s="112"/>
      <c r="AA89" s="112"/>
      <c r="AB89" s="112"/>
      <c r="AC89" s="113"/>
      <c r="AD89" s="114"/>
      <c r="AE89" s="115"/>
      <c r="AF89" s="115"/>
      <c r="AG89" s="115"/>
      <c r="AH89" s="115"/>
      <c r="AI89" s="115"/>
      <c r="AJ89" s="115"/>
      <c r="AK89" s="115"/>
      <c r="AL89" s="115"/>
      <c r="AM89" s="115"/>
      <c r="AN89" s="115"/>
      <c r="AO89" s="115"/>
      <c r="AP89" s="21"/>
      <c r="AQ89" s="80"/>
      <c r="AR89"/>
      <c r="AS89" s="111"/>
      <c r="AT89" s="112"/>
      <c r="AU89" s="112"/>
      <c r="AV89" s="112"/>
      <c r="AW89" s="112"/>
      <c r="AX89" s="113"/>
      <c r="AY89" s="114"/>
      <c r="AZ89" s="115"/>
      <c r="BA89" s="115"/>
      <c r="BB89" s="115"/>
      <c r="BC89" s="115"/>
      <c r="BD89" s="115"/>
      <c r="BE89" s="115"/>
      <c r="BF89" s="115"/>
      <c r="BG89" s="115"/>
      <c r="BH89" s="115"/>
      <c r="BI89" s="115"/>
      <c r="BJ89" s="115"/>
      <c r="BK89" s="21"/>
      <c r="BL89" s="80"/>
      <c r="BM89"/>
      <c r="BN89" s="111"/>
      <c r="BO89" s="112"/>
      <c r="BP89" s="112"/>
      <c r="BQ89" s="112"/>
      <c r="BR89" s="112"/>
      <c r="BS89" s="113"/>
      <c r="BT89" s="114"/>
      <c r="BU89" s="115"/>
      <c r="BV89" s="115"/>
      <c r="BW89" s="115"/>
      <c r="BX89" s="115"/>
      <c r="BY89" s="115"/>
      <c r="BZ89" s="115"/>
      <c r="CA89" s="115"/>
      <c r="CB89" s="115"/>
      <c r="CC89" s="115"/>
      <c r="CD89" s="115"/>
      <c r="CE89" s="115"/>
      <c r="CF89" s="21"/>
      <c r="CG89" s="80"/>
      <c r="CH89"/>
      <c r="CI89" s="111"/>
      <c r="CJ89" s="112"/>
      <c r="CK89" s="112"/>
      <c r="CL89" s="112"/>
      <c r="CM89" s="112"/>
      <c r="CN89" s="113"/>
      <c r="CO89" s="114"/>
      <c r="CP89" s="115"/>
      <c r="CQ89" s="115"/>
      <c r="CR89" s="115"/>
      <c r="CS89" s="115"/>
      <c r="CT89" s="115"/>
      <c r="CU89" s="115"/>
      <c r="CV89" s="115"/>
      <c r="CW89" s="115"/>
      <c r="CX89" s="115"/>
      <c r="CY89" s="115"/>
      <c r="CZ89" s="115"/>
      <c r="DA89" s="21"/>
      <c r="DB89" s="80"/>
      <c r="DC89"/>
      <c r="DD89" s="111"/>
      <c r="DE89" s="112"/>
      <c r="DF89" s="112"/>
      <c r="DG89" s="112"/>
      <c r="DH89" s="112"/>
      <c r="DI89" s="113"/>
      <c r="DJ89" s="114"/>
      <c r="DK89" s="115"/>
      <c r="DL89" s="115"/>
      <c r="DM89" s="115"/>
      <c r="DN89" s="115"/>
      <c r="DO89" s="115"/>
      <c r="DP89" s="115"/>
      <c r="DQ89" s="115"/>
      <c r="DR89" s="115"/>
      <c r="DS89" s="115"/>
      <c r="DT89" s="115"/>
      <c r="DU89" s="115"/>
      <c r="DV89" s="21"/>
      <c r="DW89" s="19"/>
    </row>
    <row r="90" spans="1:127" ht="28.35" hidden="1" customHeight="1" outlineLevel="1" x14ac:dyDescent="0.4">
      <c r="A90" s="80"/>
      <c r="B90"/>
      <c r="C90" s="116" t="str">
        <f>IFERROR(VLOOKUP(O17,リスト!$K:$O,3,FALSE),"")</f>
        <v/>
      </c>
      <c r="D90" s="117"/>
      <c r="E90" s="117"/>
      <c r="F90" s="117"/>
      <c r="G90" s="117"/>
      <c r="H90" s="118"/>
      <c r="I90" s="114"/>
      <c r="J90" s="115"/>
      <c r="K90" s="115"/>
      <c r="L90" s="115"/>
      <c r="M90" s="115"/>
      <c r="N90" s="115"/>
      <c r="O90" s="115"/>
      <c r="P90" s="115"/>
      <c r="Q90" s="115"/>
      <c r="R90" s="115"/>
      <c r="S90" s="115"/>
      <c r="T90" s="115"/>
      <c r="U90" s="14"/>
      <c r="V90" s="80"/>
      <c r="W90"/>
      <c r="X90" s="116" t="str">
        <f>IFERROR(VLOOKUP(AJ17,リスト!$K:$O,3,FALSE),"")</f>
        <v/>
      </c>
      <c r="Y90" s="117"/>
      <c r="Z90" s="117"/>
      <c r="AA90" s="117"/>
      <c r="AB90" s="117"/>
      <c r="AC90" s="118"/>
      <c r="AD90" s="114"/>
      <c r="AE90" s="115"/>
      <c r="AF90" s="115"/>
      <c r="AG90" s="115"/>
      <c r="AH90" s="115"/>
      <c r="AI90" s="115"/>
      <c r="AJ90" s="115"/>
      <c r="AK90" s="115"/>
      <c r="AL90" s="115"/>
      <c r="AM90" s="115"/>
      <c r="AN90" s="115"/>
      <c r="AO90" s="115"/>
      <c r="AP90" s="21"/>
      <c r="AQ90" s="80"/>
      <c r="AR90"/>
      <c r="AS90" s="116" t="str">
        <f>IFERROR(VLOOKUP(BE17,リスト!$K:$O,3,FALSE),"")</f>
        <v/>
      </c>
      <c r="AT90" s="117"/>
      <c r="AU90" s="117"/>
      <c r="AV90" s="117"/>
      <c r="AW90" s="117"/>
      <c r="AX90" s="118"/>
      <c r="AY90" s="114"/>
      <c r="AZ90" s="115"/>
      <c r="BA90" s="115"/>
      <c r="BB90" s="115"/>
      <c r="BC90" s="115"/>
      <c r="BD90" s="115"/>
      <c r="BE90" s="115"/>
      <c r="BF90" s="115"/>
      <c r="BG90" s="115"/>
      <c r="BH90" s="115"/>
      <c r="BI90" s="115"/>
      <c r="BJ90" s="115"/>
      <c r="BK90" s="21"/>
      <c r="BL90" s="80"/>
      <c r="BM90"/>
      <c r="BN90" s="116" t="str">
        <f>IFERROR(VLOOKUP(BZ17,リスト!$K:$O,3,FALSE),"")</f>
        <v/>
      </c>
      <c r="BO90" s="117"/>
      <c r="BP90" s="117"/>
      <c r="BQ90" s="117"/>
      <c r="BR90" s="117"/>
      <c r="BS90" s="118"/>
      <c r="BT90" s="114"/>
      <c r="BU90" s="115"/>
      <c r="BV90" s="115"/>
      <c r="BW90" s="115"/>
      <c r="BX90" s="115"/>
      <c r="BY90" s="115"/>
      <c r="BZ90" s="115"/>
      <c r="CA90" s="115"/>
      <c r="CB90" s="115"/>
      <c r="CC90" s="115"/>
      <c r="CD90" s="115"/>
      <c r="CE90" s="115"/>
      <c r="CF90" s="21"/>
      <c r="CG90" s="80"/>
      <c r="CH90"/>
      <c r="CI90" s="116" t="str">
        <f>IFERROR(VLOOKUP(CU17,リスト!$K:$O,3,FALSE),"")</f>
        <v/>
      </c>
      <c r="CJ90" s="117"/>
      <c r="CK90" s="117"/>
      <c r="CL90" s="117"/>
      <c r="CM90" s="117"/>
      <c r="CN90" s="118"/>
      <c r="CO90" s="114"/>
      <c r="CP90" s="115"/>
      <c r="CQ90" s="115"/>
      <c r="CR90" s="115"/>
      <c r="CS90" s="115"/>
      <c r="CT90" s="115"/>
      <c r="CU90" s="115"/>
      <c r="CV90" s="115"/>
      <c r="CW90" s="115"/>
      <c r="CX90" s="115"/>
      <c r="CY90" s="115"/>
      <c r="CZ90" s="115"/>
      <c r="DA90" s="21"/>
      <c r="DB90" s="80"/>
      <c r="DC90"/>
      <c r="DD90" s="116" t="str">
        <f>IFERROR(VLOOKUP(DP17,リスト!$K:$O,3,FALSE),"")</f>
        <v/>
      </c>
      <c r="DE90" s="117"/>
      <c r="DF90" s="117"/>
      <c r="DG90" s="117"/>
      <c r="DH90" s="117"/>
      <c r="DI90" s="118"/>
      <c r="DJ90" s="114"/>
      <c r="DK90" s="115"/>
      <c r="DL90" s="115"/>
      <c r="DM90" s="115"/>
      <c r="DN90" s="115"/>
      <c r="DO90" s="115"/>
      <c r="DP90" s="115"/>
      <c r="DQ90" s="115"/>
      <c r="DR90" s="115"/>
      <c r="DS90" s="115"/>
      <c r="DT90" s="115"/>
      <c r="DU90" s="115"/>
      <c r="DV90" s="21"/>
      <c r="DW90" s="19"/>
    </row>
    <row r="91" spans="1:127" ht="28.35" hidden="1" customHeight="1" outlineLevel="1" x14ac:dyDescent="0.4">
      <c r="A91" s="80"/>
      <c r="B91"/>
      <c r="C91" s="119" t="s">
        <v>84</v>
      </c>
      <c r="D91" s="120"/>
      <c r="E91" s="121"/>
      <c r="F91" s="94" t="str">
        <f>IFERROR(VLOOKUP(O17,リスト!$K:$O,4,FALSE),"")</f>
        <v/>
      </c>
      <c r="G91" s="95"/>
      <c r="H91" s="96"/>
      <c r="I91" s="114"/>
      <c r="J91" s="115"/>
      <c r="K91" s="115"/>
      <c r="L91" s="115"/>
      <c r="M91" s="115"/>
      <c r="N91" s="115"/>
      <c r="O91" s="115"/>
      <c r="P91" s="115"/>
      <c r="Q91" s="115"/>
      <c r="R91" s="115"/>
      <c r="S91" s="115"/>
      <c r="T91" s="115"/>
      <c r="U91" s="14"/>
      <c r="V91" s="80"/>
      <c r="W91"/>
      <c r="X91" s="119" t="s">
        <v>84</v>
      </c>
      <c r="Y91" s="120"/>
      <c r="Z91" s="121"/>
      <c r="AA91" s="94" t="str">
        <f>IFERROR(VLOOKUP(AJ17,リスト!$K:$O,4,FALSE),"")</f>
        <v/>
      </c>
      <c r="AB91" s="95"/>
      <c r="AC91" s="96"/>
      <c r="AD91" s="114"/>
      <c r="AE91" s="115"/>
      <c r="AF91" s="115"/>
      <c r="AG91" s="115"/>
      <c r="AH91" s="115"/>
      <c r="AI91" s="115"/>
      <c r="AJ91" s="115"/>
      <c r="AK91" s="115"/>
      <c r="AL91" s="115"/>
      <c r="AM91" s="115"/>
      <c r="AN91" s="115"/>
      <c r="AO91" s="115"/>
      <c r="AP91" s="21"/>
      <c r="AQ91" s="80"/>
      <c r="AR91"/>
      <c r="AS91" s="119" t="s">
        <v>84</v>
      </c>
      <c r="AT91" s="120"/>
      <c r="AU91" s="121"/>
      <c r="AV91" s="94" t="str">
        <f>IFERROR(VLOOKUP(BE17,リスト!$K:$O,4,FALSE),"")</f>
        <v/>
      </c>
      <c r="AW91" s="95"/>
      <c r="AX91" s="96"/>
      <c r="AY91" s="114"/>
      <c r="AZ91" s="115"/>
      <c r="BA91" s="115"/>
      <c r="BB91" s="115"/>
      <c r="BC91" s="115"/>
      <c r="BD91" s="115"/>
      <c r="BE91" s="115"/>
      <c r="BF91" s="115"/>
      <c r="BG91" s="115"/>
      <c r="BH91" s="115"/>
      <c r="BI91" s="115"/>
      <c r="BJ91" s="115"/>
      <c r="BK91" s="21"/>
      <c r="BL91" s="80"/>
      <c r="BM91"/>
      <c r="BN91" s="119" t="s">
        <v>84</v>
      </c>
      <c r="BO91" s="120"/>
      <c r="BP91" s="121"/>
      <c r="BQ91" s="94" t="str">
        <f>IFERROR(VLOOKUP(BZ17,リスト!$K:$O,4,FALSE),"")</f>
        <v/>
      </c>
      <c r="BR91" s="95"/>
      <c r="BS91" s="96"/>
      <c r="BT91" s="114"/>
      <c r="BU91" s="115"/>
      <c r="BV91" s="115"/>
      <c r="BW91" s="115"/>
      <c r="BX91" s="115"/>
      <c r="BY91" s="115"/>
      <c r="BZ91" s="115"/>
      <c r="CA91" s="115"/>
      <c r="CB91" s="115"/>
      <c r="CC91" s="115"/>
      <c r="CD91" s="115"/>
      <c r="CE91" s="115"/>
      <c r="CF91" s="21"/>
      <c r="CG91" s="80"/>
      <c r="CH91"/>
      <c r="CI91" s="119" t="s">
        <v>84</v>
      </c>
      <c r="CJ91" s="120"/>
      <c r="CK91" s="121"/>
      <c r="CL91" s="94" t="str">
        <f>IFERROR(VLOOKUP(CU17,リスト!$K:$O,4,FALSE),"")</f>
        <v/>
      </c>
      <c r="CM91" s="95"/>
      <c r="CN91" s="96"/>
      <c r="CO91" s="114"/>
      <c r="CP91" s="115"/>
      <c r="CQ91" s="115"/>
      <c r="CR91" s="115"/>
      <c r="CS91" s="115"/>
      <c r="CT91" s="115"/>
      <c r="CU91" s="115"/>
      <c r="CV91" s="115"/>
      <c r="CW91" s="115"/>
      <c r="CX91" s="115"/>
      <c r="CY91" s="115"/>
      <c r="CZ91" s="115"/>
      <c r="DA91" s="21"/>
      <c r="DB91" s="80"/>
      <c r="DC91"/>
      <c r="DD91" s="119" t="s">
        <v>84</v>
      </c>
      <c r="DE91" s="120"/>
      <c r="DF91" s="121"/>
      <c r="DG91" s="94" t="str">
        <f>IFERROR(VLOOKUP(DP17,リスト!$K:$O,4,FALSE),"")</f>
        <v/>
      </c>
      <c r="DH91" s="95"/>
      <c r="DI91" s="96"/>
      <c r="DJ91" s="114"/>
      <c r="DK91" s="115"/>
      <c r="DL91" s="115"/>
      <c r="DM91" s="115"/>
      <c r="DN91" s="115"/>
      <c r="DO91" s="115"/>
      <c r="DP91" s="115"/>
      <c r="DQ91" s="115"/>
      <c r="DR91" s="115"/>
      <c r="DS91" s="115"/>
      <c r="DT91" s="115"/>
      <c r="DU91" s="115"/>
      <c r="DV91" s="21"/>
      <c r="DW91" s="19"/>
    </row>
    <row r="92" spans="1:127" ht="28.35" hidden="1" customHeight="1" outlineLevel="1" x14ac:dyDescent="0.4">
      <c r="A92" s="80"/>
      <c r="B92"/>
      <c r="C92" s="108" t="str">
        <f>IFERROR(VLOOKUP(O18,リスト!$K:$O,2,FALSE),"")</f>
        <v/>
      </c>
      <c r="D92" s="109"/>
      <c r="E92" s="109"/>
      <c r="F92" s="109"/>
      <c r="G92" s="109"/>
      <c r="H92" s="110"/>
      <c r="I92" s="114" t="str">
        <f>IFERROR(VLOOKUP(O18,リスト!$K:$O,5,FALSE),"")</f>
        <v/>
      </c>
      <c r="J92" s="115"/>
      <c r="K92" s="115"/>
      <c r="L92" s="115"/>
      <c r="M92" s="115"/>
      <c r="N92" s="115"/>
      <c r="O92" s="115"/>
      <c r="P92" s="115"/>
      <c r="Q92" s="115"/>
      <c r="R92" s="115"/>
      <c r="S92" s="115"/>
      <c r="T92" s="115"/>
      <c r="U92" s="14"/>
      <c r="V92" s="80"/>
      <c r="W92"/>
      <c r="X92" s="108" t="str">
        <f>IFERROR(VLOOKUP(AJ18,リスト!$K:$O,2,FALSE),"")</f>
        <v/>
      </c>
      <c r="Y92" s="109"/>
      <c r="Z92" s="109"/>
      <c r="AA92" s="109"/>
      <c r="AB92" s="109"/>
      <c r="AC92" s="110"/>
      <c r="AD92" s="114" t="str">
        <f>IFERROR(VLOOKUP(AJ18,リスト!$K:$O,5,FALSE),"")</f>
        <v/>
      </c>
      <c r="AE92" s="115"/>
      <c r="AF92" s="115"/>
      <c r="AG92" s="115"/>
      <c r="AH92" s="115"/>
      <c r="AI92" s="115"/>
      <c r="AJ92" s="115"/>
      <c r="AK92" s="115"/>
      <c r="AL92" s="115"/>
      <c r="AM92" s="115"/>
      <c r="AN92" s="115"/>
      <c r="AO92" s="115"/>
      <c r="AP92" s="21"/>
      <c r="AQ92" s="80"/>
      <c r="AR92"/>
      <c r="AS92" s="108" t="str">
        <f>IFERROR(VLOOKUP(BE18,リスト!$K:$O,2,FALSE),"")</f>
        <v/>
      </c>
      <c r="AT92" s="109"/>
      <c r="AU92" s="109"/>
      <c r="AV92" s="109"/>
      <c r="AW92" s="109"/>
      <c r="AX92" s="110"/>
      <c r="AY92" s="114" t="str">
        <f>IFERROR(VLOOKUP(BE18,リスト!$K:$O,5,FALSE),"")</f>
        <v/>
      </c>
      <c r="AZ92" s="115"/>
      <c r="BA92" s="115"/>
      <c r="BB92" s="115"/>
      <c r="BC92" s="115"/>
      <c r="BD92" s="115"/>
      <c r="BE92" s="115"/>
      <c r="BF92" s="115"/>
      <c r="BG92" s="115"/>
      <c r="BH92" s="115"/>
      <c r="BI92" s="115"/>
      <c r="BJ92" s="115"/>
      <c r="BK92" s="21"/>
      <c r="BL92" s="80"/>
      <c r="BM92"/>
      <c r="BN92" s="108" t="str">
        <f>IFERROR(VLOOKUP(BZ18,リスト!$K:$O,2,FALSE),"")</f>
        <v/>
      </c>
      <c r="BO92" s="109"/>
      <c r="BP92" s="109"/>
      <c r="BQ92" s="109"/>
      <c r="BR92" s="109"/>
      <c r="BS92" s="110"/>
      <c r="BT92" s="114" t="str">
        <f>IFERROR(VLOOKUP(BZ18,リスト!$K:$O,5,FALSE),"")</f>
        <v/>
      </c>
      <c r="BU92" s="115"/>
      <c r="BV92" s="115"/>
      <c r="BW92" s="115"/>
      <c r="BX92" s="115"/>
      <c r="BY92" s="115"/>
      <c r="BZ92" s="115"/>
      <c r="CA92" s="115"/>
      <c r="CB92" s="115"/>
      <c r="CC92" s="115"/>
      <c r="CD92" s="115"/>
      <c r="CE92" s="115"/>
      <c r="CF92" s="21"/>
      <c r="CG92" s="80"/>
      <c r="CH92"/>
      <c r="CI92" s="108" t="str">
        <f>IFERROR(VLOOKUP(CU18,リスト!$K:$O,2,FALSE),"")</f>
        <v/>
      </c>
      <c r="CJ92" s="109"/>
      <c r="CK92" s="109"/>
      <c r="CL92" s="109"/>
      <c r="CM92" s="109"/>
      <c r="CN92" s="110"/>
      <c r="CO92" s="114" t="str">
        <f>IFERROR(VLOOKUP(CU18,リスト!$K:$O,5,FALSE),"")</f>
        <v/>
      </c>
      <c r="CP92" s="115"/>
      <c r="CQ92" s="115"/>
      <c r="CR92" s="115"/>
      <c r="CS92" s="115"/>
      <c r="CT92" s="115"/>
      <c r="CU92" s="115"/>
      <c r="CV92" s="115"/>
      <c r="CW92" s="115"/>
      <c r="CX92" s="115"/>
      <c r="CY92" s="115"/>
      <c r="CZ92" s="115"/>
      <c r="DA92" s="21"/>
      <c r="DB92" s="80"/>
      <c r="DC92"/>
      <c r="DD92" s="108" t="str">
        <f>IFERROR(VLOOKUP(DP18,リスト!$K:$O,2,FALSE),"")</f>
        <v/>
      </c>
      <c r="DE92" s="109"/>
      <c r="DF92" s="109"/>
      <c r="DG92" s="109"/>
      <c r="DH92" s="109"/>
      <c r="DI92" s="110"/>
      <c r="DJ92" s="114" t="str">
        <f>IFERROR(VLOOKUP(DP18,リスト!$K:$O,5,FALSE),"")</f>
        <v/>
      </c>
      <c r="DK92" s="115"/>
      <c r="DL92" s="115"/>
      <c r="DM92" s="115"/>
      <c r="DN92" s="115"/>
      <c r="DO92" s="115"/>
      <c r="DP92" s="115"/>
      <c r="DQ92" s="115"/>
      <c r="DR92" s="115"/>
      <c r="DS92" s="115"/>
      <c r="DT92" s="115"/>
      <c r="DU92" s="115"/>
      <c r="DV92" s="21"/>
      <c r="DW92" s="19"/>
    </row>
    <row r="93" spans="1:127" ht="28.35" hidden="1" customHeight="1" outlineLevel="1" x14ac:dyDescent="0.4">
      <c r="A93" s="80"/>
      <c r="B93"/>
      <c r="C93" s="111"/>
      <c r="D93" s="112"/>
      <c r="E93" s="112"/>
      <c r="F93" s="112"/>
      <c r="G93" s="112"/>
      <c r="H93" s="113"/>
      <c r="I93" s="114"/>
      <c r="J93" s="115"/>
      <c r="K93" s="115"/>
      <c r="L93" s="115"/>
      <c r="M93" s="115"/>
      <c r="N93" s="115"/>
      <c r="O93" s="115"/>
      <c r="P93" s="115"/>
      <c r="Q93" s="115"/>
      <c r="R93" s="115"/>
      <c r="S93" s="115"/>
      <c r="T93" s="115"/>
      <c r="U93" s="14"/>
      <c r="V93" s="80"/>
      <c r="W93"/>
      <c r="X93" s="111"/>
      <c r="Y93" s="112"/>
      <c r="Z93" s="112"/>
      <c r="AA93" s="112"/>
      <c r="AB93" s="112"/>
      <c r="AC93" s="113"/>
      <c r="AD93" s="114"/>
      <c r="AE93" s="115"/>
      <c r="AF93" s="115"/>
      <c r="AG93" s="115"/>
      <c r="AH93" s="115"/>
      <c r="AI93" s="115"/>
      <c r="AJ93" s="115"/>
      <c r="AK93" s="115"/>
      <c r="AL93" s="115"/>
      <c r="AM93" s="115"/>
      <c r="AN93" s="115"/>
      <c r="AO93" s="115"/>
      <c r="AP93" s="21"/>
      <c r="AQ93" s="80"/>
      <c r="AR93"/>
      <c r="AS93" s="111"/>
      <c r="AT93" s="112"/>
      <c r="AU93" s="112"/>
      <c r="AV93" s="112"/>
      <c r="AW93" s="112"/>
      <c r="AX93" s="113"/>
      <c r="AY93" s="114"/>
      <c r="AZ93" s="115"/>
      <c r="BA93" s="115"/>
      <c r="BB93" s="115"/>
      <c r="BC93" s="115"/>
      <c r="BD93" s="115"/>
      <c r="BE93" s="115"/>
      <c r="BF93" s="115"/>
      <c r="BG93" s="115"/>
      <c r="BH93" s="115"/>
      <c r="BI93" s="115"/>
      <c r="BJ93" s="115"/>
      <c r="BK93" s="21"/>
      <c r="BL93" s="80"/>
      <c r="BM93"/>
      <c r="BN93" s="111"/>
      <c r="BO93" s="112"/>
      <c r="BP93" s="112"/>
      <c r="BQ93" s="112"/>
      <c r="BR93" s="112"/>
      <c r="BS93" s="113"/>
      <c r="BT93" s="114"/>
      <c r="BU93" s="115"/>
      <c r="BV93" s="115"/>
      <c r="BW93" s="115"/>
      <c r="BX93" s="115"/>
      <c r="BY93" s="115"/>
      <c r="BZ93" s="115"/>
      <c r="CA93" s="115"/>
      <c r="CB93" s="115"/>
      <c r="CC93" s="115"/>
      <c r="CD93" s="115"/>
      <c r="CE93" s="115"/>
      <c r="CF93" s="21"/>
      <c r="CG93" s="80"/>
      <c r="CH93"/>
      <c r="CI93" s="111"/>
      <c r="CJ93" s="112"/>
      <c r="CK93" s="112"/>
      <c r="CL93" s="112"/>
      <c r="CM93" s="112"/>
      <c r="CN93" s="113"/>
      <c r="CO93" s="114"/>
      <c r="CP93" s="115"/>
      <c r="CQ93" s="115"/>
      <c r="CR93" s="115"/>
      <c r="CS93" s="115"/>
      <c r="CT93" s="115"/>
      <c r="CU93" s="115"/>
      <c r="CV93" s="115"/>
      <c r="CW93" s="115"/>
      <c r="CX93" s="115"/>
      <c r="CY93" s="115"/>
      <c r="CZ93" s="115"/>
      <c r="DA93" s="21"/>
      <c r="DB93" s="80"/>
      <c r="DC93"/>
      <c r="DD93" s="111"/>
      <c r="DE93" s="112"/>
      <c r="DF93" s="112"/>
      <c r="DG93" s="112"/>
      <c r="DH93" s="112"/>
      <c r="DI93" s="113"/>
      <c r="DJ93" s="114"/>
      <c r="DK93" s="115"/>
      <c r="DL93" s="115"/>
      <c r="DM93" s="115"/>
      <c r="DN93" s="115"/>
      <c r="DO93" s="115"/>
      <c r="DP93" s="115"/>
      <c r="DQ93" s="115"/>
      <c r="DR93" s="115"/>
      <c r="DS93" s="115"/>
      <c r="DT93" s="115"/>
      <c r="DU93" s="115"/>
      <c r="DV93" s="21"/>
      <c r="DW93" s="19"/>
    </row>
    <row r="94" spans="1:127" ht="28.35" hidden="1" customHeight="1" outlineLevel="1" x14ac:dyDescent="0.4">
      <c r="A94" s="80"/>
      <c r="B94"/>
      <c r="C94" s="116" t="str">
        <f>IFERROR(VLOOKUP(O18,リスト!$K:$O,3,FALSE),"")</f>
        <v/>
      </c>
      <c r="D94" s="117"/>
      <c r="E94" s="117"/>
      <c r="F94" s="117"/>
      <c r="G94" s="117"/>
      <c r="H94" s="118"/>
      <c r="I94" s="114"/>
      <c r="J94" s="115"/>
      <c r="K94" s="115"/>
      <c r="L94" s="115"/>
      <c r="M94" s="115"/>
      <c r="N94" s="115"/>
      <c r="O94" s="115"/>
      <c r="P94" s="115"/>
      <c r="Q94" s="115"/>
      <c r="R94" s="115"/>
      <c r="S94" s="115"/>
      <c r="T94" s="115"/>
      <c r="U94" s="14"/>
      <c r="V94" s="80"/>
      <c r="W94"/>
      <c r="X94" s="116" t="str">
        <f>IFERROR(VLOOKUP(AJ18,リスト!$K:$O,3,FALSE),"")</f>
        <v/>
      </c>
      <c r="Y94" s="117"/>
      <c r="Z94" s="117"/>
      <c r="AA94" s="117"/>
      <c r="AB94" s="117"/>
      <c r="AC94" s="118"/>
      <c r="AD94" s="114"/>
      <c r="AE94" s="115"/>
      <c r="AF94" s="115"/>
      <c r="AG94" s="115"/>
      <c r="AH94" s="115"/>
      <c r="AI94" s="115"/>
      <c r="AJ94" s="115"/>
      <c r="AK94" s="115"/>
      <c r="AL94" s="115"/>
      <c r="AM94" s="115"/>
      <c r="AN94" s="115"/>
      <c r="AO94" s="115"/>
      <c r="AP94" s="21"/>
      <c r="AQ94" s="80"/>
      <c r="AR94"/>
      <c r="AS94" s="116" t="str">
        <f>IFERROR(VLOOKUP(BE18,リスト!$K:$O,3,FALSE),"")</f>
        <v/>
      </c>
      <c r="AT94" s="117"/>
      <c r="AU94" s="117"/>
      <c r="AV94" s="117"/>
      <c r="AW94" s="117"/>
      <c r="AX94" s="118"/>
      <c r="AY94" s="114"/>
      <c r="AZ94" s="115"/>
      <c r="BA94" s="115"/>
      <c r="BB94" s="115"/>
      <c r="BC94" s="115"/>
      <c r="BD94" s="115"/>
      <c r="BE94" s="115"/>
      <c r="BF94" s="115"/>
      <c r="BG94" s="115"/>
      <c r="BH94" s="115"/>
      <c r="BI94" s="115"/>
      <c r="BJ94" s="115"/>
      <c r="BK94" s="21"/>
      <c r="BL94" s="80"/>
      <c r="BM94"/>
      <c r="BN94" s="116" t="str">
        <f>IFERROR(VLOOKUP(BZ18,リスト!$K:$O,3,FALSE),"")</f>
        <v/>
      </c>
      <c r="BO94" s="117"/>
      <c r="BP94" s="117"/>
      <c r="BQ94" s="117"/>
      <c r="BR94" s="117"/>
      <c r="BS94" s="118"/>
      <c r="BT94" s="114"/>
      <c r="BU94" s="115"/>
      <c r="BV94" s="115"/>
      <c r="BW94" s="115"/>
      <c r="BX94" s="115"/>
      <c r="BY94" s="115"/>
      <c r="BZ94" s="115"/>
      <c r="CA94" s="115"/>
      <c r="CB94" s="115"/>
      <c r="CC94" s="115"/>
      <c r="CD94" s="115"/>
      <c r="CE94" s="115"/>
      <c r="CF94" s="21"/>
      <c r="CG94" s="80"/>
      <c r="CH94"/>
      <c r="CI94" s="116" t="str">
        <f>IFERROR(VLOOKUP(CU18,リスト!$K:$O,3,FALSE),"")</f>
        <v/>
      </c>
      <c r="CJ94" s="117"/>
      <c r="CK94" s="117"/>
      <c r="CL94" s="117"/>
      <c r="CM94" s="117"/>
      <c r="CN94" s="118"/>
      <c r="CO94" s="114"/>
      <c r="CP94" s="115"/>
      <c r="CQ94" s="115"/>
      <c r="CR94" s="115"/>
      <c r="CS94" s="115"/>
      <c r="CT94" s="115"/>
      <c r="CU94" s="115"/>
      <c r="CV94" s="115"/>
      <c r="CW94" s="115"/>
      <c r="CX94" s="115"/>
      <c r="CY94" s="115"/>
      <c r="CZ94" s="115"/>
      <c r="DA94" s="21"/>
      <c r="DB94" s="80"/>
      <c r="DC94"/>
      <c r="DD94" s="116" t="str">
        <f>IFERROR(VLOOKUP(DP18,リスト!$K:$O,3,FALSE),"")</f>
        <v/>
      </c>
      <c r="DE94" s="117"/>
      <c r="DF94" s="117"/>
      <c r="DG94" s="117"/>
      <c r="DH94" s="117"/>
      <c r="DI94" s="118"/>
      <c r="DJ94" s="114"/>
      <c r="DK94" s="115"/>
      <c r="DL94" s="115"/>
      <c r="DM94" s="115"/>
      <c r="DN94" s="115"/>
      <c r="DO94" s="115"/>
      <c r="DP94" s="115"/>
      <c r="DQ94" s="115"/>
      <c r="DR94" s="115"/>
      <c r="DS94" s="115"/>
      <c r="DT94" s="115"/>
      <c r="DU94" s="115"/>
      <c r="DV94" s="21"/>
      <c r="DW94" s="19"/>
    </row>
    <row r="95" spans="1:127" ht="28.35" hidden="1" customHeight="1" outlineLevel="1" x14ac:dyDescent="0.4">
      <c r="A95" s="80"/>
      <c r="B95"/>
      <c r="C95" s="119" t="s">
        <v>84</v>
      </c>
      <c r="D95" s="120"/>
      <c r="E95" s="121"/>
      <c r="F95" s="94" t="str">
        <f>IFERROR(VLOOKUP(O18,リスト!$K:$O,4,FALSE),"")</f>
        <v/>
      </c>
      <c r="G95" s="95"/>
      <c r="H95" s="96"/>
      <c r="I95" s="114"/>
      <c r="J95" s="115"/>
      <c r="K95" s="115"/>
      <c r="L95" s="115"/>
      <c r="M95" s="115"/>
      <c r="N95" s="115"/>
      <c r="O95" s="115"/>
      <c r="P95" s="115"/>
      <c r="Q95" s="115"/>
      <c r="R95" s="115"/>
      <c r="S95" s="115"/>
      <c r="T95" s="115"/>
      <c r="U95" s="14"/>
      <c r="V95" s="80"/>
      <c r="W95"/>
      <c r="X95" s="119" t="s">
        <v>84</v>
      </c>
      <c r="Y95" s="120"/>
      <c r="Z95" s="121"/>
      <c r="AA95" s="94" t="str">
        <f>IFERROR(VLOOKUP(AJ18,リスト!$K:$O,4,FALSE),"")</f>
        <v/>
      </c>
      <c r="AB95" s="95"/>
      <c r="AC95" s="96"/>
      <c r="AD95" s="114"/>
      <c r="AE95" s="115"/>
      <c r="AF95" s="115"/>
      <c r="AG95" s="115"/>
      <c r="AH95" s="115"/>
      <c r="AI95" s="115"/>
      <c r="AJ95" s="115"/>
      <c r="AK95" s="115"/>
      <c r="AL95" s="115"/>
      <c r="AM95" s="115"/>
      <c r="AN95" s="115"/>
      <c r="AO95" s="115"/>
      <c r="AP95" s="21"/>
      <c r="AQ95" s="80"/>
      <c r="AR95"/>
      <c r="AS95" s="119" t="s">
        <v>84</v>
      </c>
      <c r="AT95" s="120"/>
      <c r="AU95" s="121"/>
      <c r="AV95" s="94" t="str">
        <f>IFERROR(VLOOKUP(BE18,リスト!$K:$O,4,FALSE),"")</f>
        <v/>
      </c>
      <c r="AW95" s="95"/>
      <c r="AX95" s="96"/>
      <c r="AY95" s="114"/>
      <c r="AZ95" s="115"/>
      <c r="BA95" s="115"/>
      <c r="BB95" s="115"/>
      <c r="BC95" s="115"/>
      <c r="BD95" s="115"/>
      <c r="BE95" s="115"/>
      <c r="BF95" s="115"/>
      <c r="BG95" s="115"/>
      <c r="BH95" s="115"/>
      <c r="BI95" s="115"/>
      <c r="BJ95" s="115"/>
      <c r="BK95" s="21"/>
      <c r="BL95" s="80"/>
      <c r="BM95"/>
      <c r="BN95" s="119" t="s">
        <v>84</v>
      </c>
      <c r="BO95" s="120"/>
      <c r="BP95" s="121"/>
      <c r="BQ95" s="94" t="str">
        <f>IFERROR(VLOOKUP(BZ18,リスト!$K:$O,4,FALSE),"")</f>
        <v/>
      </c>
      <c r="BR95" s="95"/>
      <c r="BS95" s="96"/>
      <c r="BT95" s="114"/>
      <c r="BU95" s="115"/>
      <c r="BV95" s="115"/>
      <c r="BW95" s="115"/>
      <c r="BX95" s="115"/>
      <c r="BY95" s="115"/>
      <c r="BZ95" s="115"/>
      <c r="CA95" s="115"/>
      <c r="CB95" s="115"/>
      <c r="CC95" s="115"/>
      <c r="CD95" s="115"/>
      <c r="CE95" s="115"/>
      <c r="CF95" s="21"/>
      <c r="CG95" s="80"/>
      <c r="CH95"/>
      <c r="CI95" s="119" t="s">
        <v>84</v>
      </c>
      <c r="CJ95" s="120"/>
      <c r="CK95" s="121"/>
      <c r="CL95" s="94" t="str">
        <f>IFERROR(VLOOKUP(CU18,リスト!$K:$O,4,FALSE),"")</f>
        <v/>
      </c>
      <c r="CM95" s="95"/>
      <c r="CN95" s="96"/>
      <c r="CO95" s="114"/>
      <c r="CP95" s="115"/>
      <c r="CQ95" s="115"/>
      <c r="CR95" s="115"/>
      <c r="CS95" s="115"/>
      <c r="CT95" s="115"/>
      <c r="CU95" s="115"/>
      <c r="CV95" s="115"/>
      <c r="CW95" s="115"/>
      <c r="CX95" s="115"/>
      <c r="CY95" s="115"/>
      <c r="CZ95" s="115"/>
      <c r="DA95" s="21"/>
      <c r="DB95" s="80"/>
      <c r="DC95"/>
      <c r="DD95" s="119" t="s">
        <v>84</v>
      </c>
      <c r="DE95" s="120"/>
      <c r="DF95" s="121"/>
      <c r="DG95" s="94" t="str">
        <f>IFERROR(VLOOKUP(DP18,リスト!$K:$O,4,FALSE),"")</f>
        <v/>
      </c>
      <c r="DH95" s="95"/>
      <c r="DI95" s="96"/>
      <c r="DJ95" s="114"/>
      <c r="DK95" s="115"/>
      <c r="DL95" s="115"/>
      <c r="DM95" s="115"/>
      <c r="DN95" s="115"/>
      <c r="DO95" s="115"/>
      <c r="DP95" s="115"/>
      <c r="DQ95" s="115"/>
      <c r="DR95" s="115"/>
      <c r="DS95" s="115"/>
      <c r="DT95" s="115"/>
      <c r="DU95" s="115"/>
      <c r="DV95" s="21"/>
      <c r="DW95" s="19"/>
    </row>
    <row r="96" spans="1:127" ht="28.35" hidden="1" customHeight="1" outlineLevel="1" x14ac:dyDescent="0.4">
      <c r="A96" s="80"/>
      <c r="B96"/>
      <c r="C96" s="108" t="str">
        <f>IFERROR(VLOOKUP(O19,リスト!$K:$O,2,FALSE),"")</f>
        <v/>
      </c>
      <c r="D96" s="109"/>
      <c r="E96" s="109"/>
      <c r="F96" s="109"/>
      <c r="G96" s="109"/>
      <c r="H96" s="110"/>
      <c r="I96" s="114" t="str">
        <f>IFERROR(VLOOKUP(O19,リスト!$K:$O,5,FALSE),"")</f>
        <v/>
      </c>
      <c r="J96" s="115"/>
      <c r="K96" s="115"/>
      <c r="L96" s="115"/>
      <c r="M96" s="115"/>
      <c r="N96" s="115"/>
      <c r="O96" s="115"/>
      <c r="P96" s="115"/>
      <c r="Q96" s="115"/>
      <c r="R96" s="115"/>
      <c r="S96" s="115"/>
      <c r="T96" s="115"/>
      <c r="U96" s="14"/>
      <c r="V96" s="80"/>
      <c r="W96"/>
      <c r="X96" s="108" t="str">
        <f>IFERROR(VLOOKUP(AJ19,リスト!$K:$O,2,FALSE),"")</f>
        <v/>
      </c>
      <c r="Y96" s="109"/>
      <c r="Z96" s="109"/>
      <c r="AA96" s="109"/>
      <c r="AB96" s="109"/>
      <c r="AC96" s="110"/>
      <c r="AD96" s="114" t="str">
        <f>IFERROR(VLOOKUP(AJ19,リスト!$K:$O,5,FALSE),"")</f>
        <v/>
      </c>
      <c r="AE96" s="115"/>
      <c r="AF96" s="115"/>
      <c r="AG96" s="115"/>
      <c r="AH96" s="115"/>
      <c r="AI96" s="115"/>
      <c r="AJ96" s="115"/>
      <c r="AK96" s="115"/>
      <c r="AL96" s="115"/>
      <c r="AM96" s="115"/>
      <c r="AN96" s="115"/>
      <c r="AO96" s="115"/>
      <c r="AP96" s="21"/>
      <c r="AQ96" s="80"/>
      <c r="AR96"/>
      <c r="AS96" s="108" t="str">
        <f>IFERROR(VLOOKUP(BE19,リスト!$K:$O,2,FALSE),"")</f>
        <v/>
      </c>
      <c r="AT96" s="109"/>
      <c r="AU96" s="109"/>
      <c r="AV96" s="109"/>
      <c r="AW96" s="109"/>
      <c r="AX96" s="110"/>
      <c r="AY96" s="114" t="str">
        <f>IFERROR(VLOOKUP(BE19,リスト!$K:$O,5,FALSE),"")</f>
        <v/>
      </c>
      <c r="AZ96" s="115"/>
      <c r="BA96" s="115"/>
      <c r="BB96" s="115"/>
      <c r="BC96" s="115"/>
      <c r="BD96" s="115"/>
      <c r="BE96" s="115"/>
      <c r="BF96" s="115"/>
      <c r="BG96" s="115"/>
      <c r="BH96" s="115"/>
      <c r="BI96" s="115"/>
      <c r="BJ96" s="115"/>
      <c r="BK96" s="21"/>
      <c r="BL96" s="80"/>
      <c r="BM96"/>
      <c r="BN96" s="108" t="str">
        <f>IFERROR(VLOOKUP(BZ19,リスト!$K:$O,2,FALSE),"")</f>
        <v/>
      </c>
      <c r="BO96" s="109"/>
      <c r="BP96" s="109"/>
      <c r="BQ96" s="109"/>
      <c r="BR96" s="109"/>
      <c r="BS96" s="110"/>
      <c r="BT96" s="114" t="str">
        <f>IFERROR(VLOOKUP(BZ19,リスト!$K:$O,5,FALSE),"")</f>
        <v/>
      </c>
      <c r="BU96" s="115"/>
      <c r="BV96" s="115"/>
      <c r="BW96" s="115"/>
      <c r="BX96" s="115"/>
      <c r="BY96" s="115"/>
      <c r="BZ96" s="115"/>
      <c r="CA96" s="115"/>
      <c r="CB96" s="115"/>
      <c r="CC96" s="115"/>
      <c r="CD96" s="115"/>
      <c r="CE96" s="115"/>
      <c r="CF96" s="21"/>
      <c r="CG96" s="80"/>
      <c r="CH96"/>
      <c r="CI96" s="108" t="str">
        <f>IFERROR(VLOOKUP(CU19,リスト!$K:$O,2,FALSE),"")</f>
        <v/>
      </c>
      <c r="CJ96" s="109"/>
      <c r="CK96" s="109"/>
      <c r="CL96" s="109"/>
      <c r="CM96" s="109"/>
      <c r="CN96" s="110"/>
      <c r="CO96" s="114" t="str">
        <f>IFERROR(VLOOKUP(CU19,リスト!$K:$O,5,FALSE),"")</f>
        <v/>
      </c>
      <c r="CP96" s="115"/>
      <c r="CQ96" s="115"/>
      <c r="CR96" s="115"/>
      <c r="CS96" s="115"/>
      <c r="CT96" s="115"/>
      <c r="CU96" s="115"/>
      <c r="CV96" s="115"/>
      <c r="CW96" s="115"/>
      <c r="CX96" s="115"/>
      <c r="CY96" s="115"/>
      <c r="CZ96" s="115"/>
      <c r="DA96" s="21"/>
      <c r="DB96" s="80"/>
      <c r="DC96"/>
      <c r="DD96" s="108" t="str">
        <f>IFERROR(VLOOKUP(DP19,リスト!$K:$O,2,FALSE),"")</f>
        <v/>
      </c>
      <c r="DE96" s="109"/>
      <c r="DF96" s="109"/>
      <c r="DG96" s="109"/>
      <c r="DH96" s="109"/>
      <c r="DI96" s="110"/>
      <c r="DJ96" s="114" t="str">
        <f>IFERROR(VLOOKUP(DP19,リスト!$K:$O,5,FALSE),"")</f>
        <v/>
      </c>
      <c r="DK96" s="115"/>
      <c r="DL96" s="115"/>
      <c r="DM96" s="115"/>
      <c r="DN96" s="115"/>
      <c r="DO96" s="115"/>
      <c r="DP96" s="115"/>
      <c r="DQ96" s="115"/>
      <c r="DR96" s="115"/>
      <c r="DS96" s="115"/>
      <c r="DT96" s="115"/>
      <c r="DU96" s="115"/>
      <c r="DV96" s="21"/>
      <c r="DW96" s="19"/>
    </row>
    <row r="97" spans="1:127" ht="28.35" hidden="1" customHeight="1" outlineLevel="1" x14ac:dyDescent="0.4">
      <c r="A97" s="80"/>
      <c r="B97"/>
      <c r="C97" s="111"/>
      <c r="D97" s="112"/>
      <c r="E97" s="112"/>
      <c r="F97" s="112"/>
      <c r="G97" s="112"/>
      <c r="H97" s="113"/>
      <c r="I97" s="114"/>
      <c r="J97" s="115"/>
      <c r="K97" s="115"/>
      <c r="L97" s="115"/>
      <c r="M97" s="115"/>
      <c r="N97" s="115"/>
      <c r="O97" s="115"/>
      <c r="P97" s="115"/>
      <c r="Q97" s="115"/>
      <c r="R97" s="115"/>
      <c r="S97" s="115"/>
      <c r="T97" s="115"/>
      <c r="U97" s="14"/>
      <c r="V97" s="80"/>
      <c r="W97"/>
      <c r="X97" s="111"/>
      <c r="Y97" s="112"/>
      <c r="Z97" s="112"/>
      <c r="AA97" s="112"/>
      <c r="AB97" s="112"/>
      <c r="AC97" s="113"/>
      <c r="AD97" s="114"/>
      <c r="AE97" s="115"/>
      <c r="AF97" s="115"/>
      <c r="AG97" s="115"/>
      <c r="AH97" s="115"/>
      <c r="AI97" s="115"/>
      <c r="AJ97" s="115"/>
      <c r="AK97" s="115"/>
      <c r="AL97" s="115"/>
      <c r="AM97" s="115"/>
      <c r="AN97" s="115"/>
      <c r="AO97" s="115"/>
      <c r="AP97" s="21"/>
      <c r="AQ97" s="80"/>
      <c r="AR97"/>
      <c r="AS97" s="111"/>
      <c r="AT97" s="112"/>
      <c r="AU97" s="112"/>
      <c r="AV97" s="112"/>
      <c r="AW97" s="112"/>
      <c r="AX97" s="113"/>
      <c r="AY97" s="114"/>
      <c r="AZ97" s="115"/>
      <c r="BA97" s="115"/>
      <c r="BB97" s="115"/>
      <c r="BC97" s="115"/>
      <c r="BD97" s="115"/>
      <c r="BE97" s="115"/>
      <c r="BF97" s="115"/>
      <c r="BG97" s="115"/>
      <c r="BH97" s="115"/>
      <c r="BI97" s="115"/>
      <c r="BJ97" s="115"/>
      <c r="BK97" s="21"/>
      <c r="BL97" s="80"/>
      <c r="BM97"/>
      <c r="BN97" s="111"/>
      <c r="BO97" s="112"/>
      <c r="BP97" s="112"/>
      <c r="BQ97" s="112"/>
      <c r="BR97" s="112"/>
      <c r="BS97" s="113"/>
      <c r="BT97" s="114"/>
      <c r="BU97" s="115"/>
      <c r="BV97" s="115"/>
      <c r="BW97" s="115"/>
      <c r="BX97" s="115"/>
      <c r="BY97" s="115"/>
      <c r="BZ97" s="115"/>
      <c r="CA97" s="115"/>
      <c r="CB97" s="115"/>
      <c r="CC97" s="115"/>
      <c r="CD97" s="115"/>
      <c r="CE97" s="115"/>
      <c r="CF97" s="21"/>
      <c r="CG97" s="80"/>
      <c r="CH97"/>
      <c r="CI97" s="111"/>
      <c r="CJ97" s="112"/>
      <c r="CK97" s="112"/>
      <c r="CL97" s="112"/>
      <c r="CM97" s="112"/>
      <c r="CN97" s="113"/>
      <c r="CO97" s="114"/>
      <c r="CP97" s="115"/>
      <c r="CQ97" s="115"/>
      <c r="CR97" s="115"/>
      <c r="CS97" s="115"/>
      <c r="CT97" s="115"/>
      <c r="CU97" s="115"/>
      <c r="CV97" s="115"/>
      <c r="CW97" s="115"/>
      <c r="CX97" s="115"/>
      <c r="CY97" s="115"/>
      <c r="CZ97" s="115"/>
      <c r="DA97" s="21"/>
      <c r="DB97" s="80"/>
      <c r="DC97"/>
      <c r="DD97" s="111"/>
      <c r="DE97" s="112"/>
      <c r="DF97" s="112"/>
      <c r="DG97" s="112"/>
      <c r="DH97" s="112"/>
      <c r="DI97" s="113"/>
      <c r="DJ97" s="114"/>
      <c r="DK97" s="115"/>
      <c r="DL97" s="115"/>
      <c r="DM97" s="115"/>
      <c r="DN97" s="115"/>
      <c r="DO97" s="115"/>
      <c r="DP97" s="115"/>
      <c r="DQ97" s="115"/>
      <c r="DR97" s="115"/>
      <c r="DS97" s="115"/>
      <c r="DT97" s="115"/>
      <c r="DU97" s="115"/>
      <c r="DV97" s="21"/>
      <c r="DW97" s="19"/>
    </row>
    <row r="98" spans="1:127" ht="28.35" hidden="1" customHeight="1" outlineLevel="1" x14ac:dyDescent="0.4">
      <c r="A98" s="80"/>
      <c r="B98"/>
      <c r="C98" s="116" t="str">
        <f>IFERROR(VLOOKUP(O19,リスト!$K:$O,3,FALSE),"")</f>
        <v/>
      </c>
      <c r="D98" s="117"/>
      <c r="E98" s="117"/>
      <c r="F98" s="117"/>
      <c r="G98" s="117"/>
      <c r="H98" s="118"/>
      <c r="I98" s="114"/>
      <c r="J98" s="115"/>
      <c r="K98" s="115"/>
      <c r="L98" s="115"/>
      <c r="M98" s="115"/>
      <c r="N98" s="115"/>
      <c r="O98" s="115"/>
      <c r="P98" s="115"/>
      <c r="Q98" s="115"/>
      <c r="R98" s="115"/>
      <c r="S98" s="115"/>
      <c r="T98" s="115"/>
      <c r="U98" s="14"/>
      <c r="V98" s="80"/>
      <c r="W98"/>
      <c r="X98" s="116" t="str">
        <f>IFERROR(VLOOKUP(AJ19,リスト!$K:$O,3,FALSE),"")</f>
        <v/>
      </c>
      <c r="Y98" s="117"/>
      <c r="Z98" s="117"/>
      <c r="AA98" s="117"/>
      <c r="AB98" s="117"/>
      <c r="AC98" s="118"/>
      <c r="AD98" s="114"/>
      <c r="AE98" s="115"/>
      <c r="AF98" s="115"/>
      <c r="AG98" s="115"/>
      <c r="AH98" s="115"/>
      <c r="AI98" s="115"/>
      <c r="AJ98" s="115"/>
      <c r="AK98" s="115"/>
      <c r="AL98" s="115"/>
      <c r="AM98" s="115"/>
      <c r="AN98" s="115"/>
      <c r="AO98" s="115"/>
      <c r="AP98" s="21"/>
      <c r="AQ98" s="80"/>
      <c r="AR98"/>
      <c r="AS98" s="116" t="str">
        <f>IFERROR(VLOOKUP(BE19,リスト!$K:$O,3,FALSE),"")</f>
        <v/>
      </c>
      <c r="AT98" s="117"/>
      <c r="AU98" s="117"/>
      <c r="AV98" s="117"/>
      <c r="AW98" s="117"/>
      <c r="AX98" s="118"/>
      <c r="AY98" s="114"/>
      <c r="AZ98" s="115"/>
      <c r="BA98" s="115"/>
      <c r="BB98" s="115"/>
      <c r="BC98" s="115"/>
      <c r="BD98" s="115"/>
      <c r="BE98" s="115"/>
      <c r="BF98" s="115"/>
      <c r="BG98" s="115"/>
      <c r="BH98" s="115"/>
      <c r="BI98" s="115"/>
      <c r="BJ98" s="115"/>
      <c r="BK98" s="21"/>
      <c r="BL98" s="80"/>
      <c r="BM98"/>
      <c r="BN98" s="116" t="str">
        <f>IFERROR(VLOOKUP(BZ19,リスト!$K:$O,3,FALSE),"")</f>
        <v/>
      </c>
      <c r="BO98" s="117"/>
      <c r="BP98" s="117"/>
      <c r="BQ98" s="117"/>
      <c r="BR98" s="117"/>
      <c r="BS98" s="118"/>
      <c r="BT98" s="114"/>
      <c r="BU98" s="115"/>
      <c r="BV98" s="115"/>
      <c r="BW98" s="115"/>
      <c r="BX98" s="115"/>
      <c r="BY98" s="115"/>
      <c r="BZ98" s="115"/>
      <c r="CA98" s="115"/>
      <c r="CB98" s="115"/>
      <c r="CC98" s="115"/>
      <c r="CD98" s="115"/>
      <c r="CE98" s="115"/>
      <c r="CF98" s="21"/>
      <c r="CG98" s="80"/>
      <c r="CH98"/>
      <c r="CI98" s="116" t="str">
        <f>IFERROR(VLOOKUP(CU19,リスト!$K:$O,3,FALSE),"")</f>
        <v/>
      </c>
      <c r="CJ98" s="117"/>
      <c r="CK98" s="117"/>
      <c r="CL98" s="117"/>
      <c r="CM98" s="117"/>
      <c r="CN98" s="118"/>
      <c r="CO98" s="114"/>
      <c r="CP98" s="115"/>
      <c r="CQ98" s="115"/>
      <c r="CR98" s="115"/>
      <c r="CS98" s="115"/>
      <c r="CT98" s="115"/>
      <c r="CU98" s="115"/>
      <c r="CV98" s="115"/>
      <c r="CW98" s="115"/>
      <c r="CX98" s="115"/>
      <c r="CY98" s="115"/>
      <c r="CZ98" s="115"/>
      <c r="DA98" s="21"/>
      <c r="DB98" s="80"/>
      <c r="DC98"/>
      <c r="DD98" s="116" t="str">
        <f>IFERROR(VLOOKUP(DP19,リスト!$K:$O,3,FALSE),"")</f>
        <v/>
      </c>
      <c r="DE98" s="117"/>
      <c r="DF98" s="117"/>
      <c r="DG98" s="117"/>
      <c r="DH98" s="117"/>
      <c r="DI98" s="118"/>
      <c r="DJ98" s="114"/>
      <c r="DK98" s="115"/>
      <c r="DL98" s="115"/>
      <c r="DM98" s="115"/>
      <c r="DN98" s="115"/>
      <c r="DO98" s="115"/>
      <c r="DP98" s="115"/>
      <c r="DQ98" s="115"/>
      <c r="DR98" s="115"/>
      <c r="DS98" s="115"/>
      <c r="DT98" s="115"/>
      <c r="DU98" s="115"/>
      <c r="DV98" s="21"/>
      <c r="DW98" s="19"/>
    </row>
    <row r="99" spans="1:127" ht="28.35" hidden="1" customHeight="1" outlineLevel="1" x14ac:dyDescent="0.4">
      <c r="A99" s="80"/>
      <c r="B99"/>
      <c r="C99" s="119" t="s">
        <v>84</v>
      </c>
      <c r="D99" s="120"/>
      <c r="E99" s="121"/>
      <c r="F99" s="94" t="str">
        <f>IFERROR(VLOOKUP(O19,リスト!$K:$O,4,FALSE),"")</f>
        <v/>
      </c>
      <c r="G99" s="95"/>
      <c r="H99" s="96"/>
      <c r="I99" s="114"/>
      <c r="J99" s="115"/>
      <c r="K99" s="115"/>
      <c r="L99" s="115"/>
      <c r="M99" s="115"/>
      <c r="N99" s="115"/>
      <c r="O99" s="115"/>
      <c r="P99" s="115"/>
      <c r="Q99" s="115"/>
      <c r="R99" s="115"/>
      <c r="S99" s="115"/>
      <c r="T99" s="115"/>
      <c r="U99" s="14"/>
      <c r="V99" s="80"/>
      <c r="W99"/>
      <c r="X99" s="119" t="s">
        <v>84</v>
      </c>
      <c r="Y99" s="120"/>
      <c r="Z99" s="121"/>
      <c r="AA99" s="94" t="str">
        <f>IFERROR(VLOOKUP(AJ19,リスト!$K:$O,4,FALSE),"")</f>
        <v/>
      </c>
      <c r="AB99" s="95"/>
      <c r="AC99" s="96"/>
      <c r="AD99" s="114"/>
      <c r="AE99" s="115"/>
      <c r="AF99" s="115"/>
      <c r="AG99" s="115"/>
      <c r="AH99" s="115"/>
      <c r="AI99" s="115"/>
      <c r="AJ99" s="115"/>
      <c r="AK99" s="115"/>
      <c r="AL99" s="115"/>
      <c r="AM99" s="115"/>
      <c r="AN99" s="115"/>
      <c r="AO99" s="115"/>
      <c r="AP99" s="21"/>
      <c r="AQ99" s="80"/>
      <c r="AR99"/>
      <c r="AS99" s="119" t="s">
        <v>84</v>
      </c>
      <c r="AT99" s="120"/>
      <c r="AU99" s="121"/>
      <c r="AV99" s="94" t="str">
        <f>IFERROR(VLOOKUP(BE19,リスト!$K:$O,4,FALSE),"")</f>
        <v/>
      </c>
      <c r="AW99" s="95"/>
      <c r="AX99" s="96"/>
      <c r="AY99" s="114"/>
      <c r="AZ99" s="115"/>
      <c r="BA99" s="115"/>
      <c r="BB99" s="115"/>
      <c r="BC99" s="115"/>
      <c r="BD99" s="115"/>
      <c r="BE99" s="115"/>
      <c r="BF99" s="115"/>
      <c r="BG99" s="115"/>
      <c r="BH99" s="115"/>
      <c r="BI99" s="115"/>
      <c r="BJ99" s="115"/>
      <c r="BK99" s="21"/>
      <c r="BL99" s="80"/>
      <c r="BM99"/>
      <c r="BN99" s="119" t="s">
        <v>84</v>
      </c>
      <c r="BO99" s="120"/>
      <c r="BP99" s="121"/>
      <c r="BQ99" s="94" t="str">
        <f>IFERROR(VLOOKUP(BZ19,リスト!$K:$O,4,FALSE),"")</f>
        <v/>
      </c>
      <c r="BR99" s="95"/>
      <c r="BS99" s="96"/>
      <c r="BT99" s="114"/>
      <c r="BU99" s="115"/>
      <c r="BV99" s="115"/>
      <c r="BW99" s="115"/>
      <c r="BX99" s="115"/>
      <c r="BY99" s="115"/>
      <c r="BZ99" s="115"/>
      <c r="CA99" s="115"/>
      <c r="CB99" s="115"/>
      <c r="CC99" s="115"/>
      <c r="CD99" s="115"/>
      <c r="CE99" s="115"/>
      <c r="CF99" s="21"/>
      <c r="CG99" s="80"/>
      <c r="CH99"/>
      <c r="CI99" s="119" t="s">
        <v>84</v>
      </c>
      <c r="CJ99" s="120"/>
      <c r="CK99" s="121"/>
      <c r="CL99" s="94" t="str">
        <f>IFERROR(VLOOKUP(CU19,リスト!$K:$O,4,FALSE),"")</f>
        <v/>
      </c>
      <c r="CM99" s="95"/>
      <c r="CN99" s="96"/>
      <c r="CO99" s="114"/>
      <c r="CP99" s="115"/>
      <c r="CQ99" s="115"/>
      <c r="CR99" s="115"/>
      <c r="CS99" s="115"/>
      <c r="CT99" s="115"/>
      <c r="CU99" s="115"/>
      <c r="CV99" s="115"/>
      <c r="CW99" s="115"/>
      <c r="CX99" s="115"/>
      <c r="CY99" s="115"/>
      <c r="CZ99" s="115"/>
      <c r="DA99" s="21"/>
      <c r="DB99" s="80"/>
      <c r="DC99"/>
      <c r="DD99" s="119" t="s">
        <v>84</v>
      </c>
      <c r="DE99" s="120"/>
      <c r="DF99" s="121"/>
      <c r="DG99" s="94" t="str">
        <f>IFERROR(VLOOKUP(DP19,リスト!$K:$O,4,FALSE),"")</f>
        <v/>
      </c>
      <c r="DH99" s="95"/>
      <c r="DI99" s="96"/>
      <c r="DJ99" s="114"/>
      <c r="DK99" s="115"/>
      <c r="DL99" s="115"/>
      <c r="DM99" s="115"/>
      <c r="DN99" s="115"/>
      <c r="DO99" s="115"/>
      <c r="DP99" s="115"/>
      <c r="DQ99" s="115"/>
      <c r="DR99" s="115"/>
      <c r="DS99" s="115"/>
      <c r="DT99" s="115"/>
      <c r="DU99" s="115"/>
      <c r="DV99" s="21"/>
      <c r="DW99" s="19"/>
    </row>
    <row r="100" spans="1:127" ht="28.35" hidden="1" customHeight="1" outlineLevel="1" x14ac:dyDescent="0.4">
      <c r="A100" s="80"/>
      <c r="B100"/>
      <c r="C100" s="108" t="str">
        <f>IFERROR(VLOOKUP(O20,リスト!$K:$O,2,FALSE),"")</f>
        <v/>
      </c>
      <c r="D100" s="109"/>
      <c r="E100" s="109"/>
      <c r="F100" s="109"/>
      <c r="G100" s="109"/>
      <c r="H100" s="110"/>
      <c r="I100" s="114" t="str">
        <f>IFERROR(VLOOKUP(O20,リスト!$K:$O,5,FALSE),"")</f>
        <v/>
      </c>
      <c r="J100" s="115"/>
      <c r="K100" s="115"/>
      <c r="L100" s="115"/>
      <c r="M100" s="115"/>
      <c r="N100" s="115"/>
      <c r="O100" s="115"/>
      <c r="P100" s="115"/>
      <c r="Q100" s="115"/>
      <c r="R100" s="115"/>
      <c r="S100" s="115"/>
      <c r="T100" s="115"/>
      <c r="U100" s="14"/>
      <c r="V100" s="80"/>
      <c r="W100"/>
      <c r="X100" s="108" t="str">
        <f>IFERROR(VLOOKUP(AJ20,リスト!$K:$O,2,FALSE),"")</f>
        <v/>
      </c>
      <c r="Y100" s="109"/>
      <c r="Z100" s="109"/>
      <c r="AA100" s="109"/>
      <c r="AB100" s="109"/>
      <c r="AC100" s="110"/>
      <c r="AD100" s="114" t="str">
        <f>IFERROR(VLOOKUP(AJ20,リスト!$K:$O,5,FALSE),"")</f>
        <v/>
      </c>
      <c r="AE100" s="115"/>
      <c r="AF100" s="115"/>
      <c r="AG100" s="115"/>
      <c r="AH100" s="115"/>
      <c r="AI100" s="115"/>
      <c r="AJ100" s="115"/>
      <c r="AK100" s="115"/>
      <c r="AL100" s="115"/>
      <c r="AM100" s="115"/>
      <c r="AN100" s="115"/>
      <c r="AO100" s="115"/>
      <c r="AP100" s="21"/>
      <c r="AQ100" s="80"/>
      <c r="AR100"/>
      <c r="AS100" s="108" t="str">
        <f>IFERROR(VLOOKUP(BE20,リスト!$K:$O,2,FALSE),"")</f>
        <v/>
      </c>
      <c r="AT100" s="109"/>
      <c r="AU100" s="109"/>
      <c r="AV100" s="109"/>
      <c r="AW100" s="109"/>
      <c r="AX100" s="110"/>
      <c r="AY100" s="114" t="str">
        <f>IFERROR(VLOOKUP(BE20,リスト!$K:$O,5,FALSE),"")</f>
        <v/>
      </c>
      <c r="AZ100" s="115"/>
      <c r="BA100" s="115"/>
      <c r="BB100" s="115"/>
      <c r="BC100" s="115"/>
      <c r="BD100" s="115"/>
      <c r="BE100" s="115"/>
      <c r="BF100" s="115"/>
      <c r="BG100" s="115"/>
      <c r="BH100" s="115"/>
      <c r="BI100" s="115"/>
      <c r="BJ100" s="115"/>
      <c r="BK100" s="21"/>
      <c r="BL100" s="80"/>
      <c r="BM100"/>
      <c r="BN100" s="108" t="str">
        <f>IFERROR(VLOOKUP(BZ20,リスト!$K:$O,2,FALSE),"")</f>
        <v/>
      </c>
      <c r="BO100" s="109"/>
      <c r="BP100" s="109"/>
      <c r="BQ100" s="109"/>
      <c r="BR100" s="109"/>
      <c r="BS100" s="110"/>
      <c r="BT100" s="114" t="str">
        <f>IFERROR(VLOOKUP(BZ20,リスト!$K:$O,5,FALSE),"")</f>
        <v/>
      </c>
      <c r="BU100" s="115"/>
      <c r="BV100" s="115"/>
      <c r="BW100" s="115"/>
      <c r="BX100" s="115"/>
      <c r="BY100" s="115"/>
      <c r="BZ100" s="115"/>
      <c r="CA100" s="115"/>
      <c r="CB100" s="115"/>
      <c r="CC100" s="115"/>
      <c r="CD100" s="115"/>
      <c r="CE100" s="115"/>
      <c r="CF100" s="21"/>
      <c r="CG100" s="80"/>
      <c r="CH100"/>
      <c r="CI100" s="108" t="str">
        <f>IFERROR(VLOOKUP(CU20,リスト!$K:$O,2,FALSE),"")</f>
        <v/>
      </c>
      <c r="CJ100" s="109"/>
      <c r="CK100" s="109"/>
      <c r="CL100" s="109"/>
      <c r="CM100" s="109"/>
      <c r="CN100" s="110"/>
      <c r="CO100" s="114" t="str">
        <f>IFERROR(VLOOKUP(CU20,リスト!$K:$O,5,FALSE),"")</f>
        <v/>
      </c>
      <c r="CP100" s="115"/>
      <c r="CQ100" s="115"/>
      <c r="CR100" s="115"/>
      <c r="CS100" s="115"/>
      <c r="CT100" s="115"/>
      <c r="CU100" s="115"/>
      <c r="CV100" s="115"/>
      <c r="CW100" s="115"/>
      <c r="CX100" s="115"/>
      <c r="CY100" s="115"/>
      <c r="CZ100" s="115"/>
      <c r="DA100" s="21"/>
      <c r="DB100" s="80"/>
      <c r="DC100"/>
      <c r="DD100" s="108" t="str">
        <f>IFERROR(VLOOKUP(DP20,リスト!$K:$O,2,FALSE),"")</f>
        <v/>
      </c>
      <c r="DE100" s="109"/>
      <c r="DF100" s="109"/>
      <c r="DG100" s="109"/>
      <c r="DH100" s="109"/>
      <c r="DI100" s="110"/>
      <c r="DJ100" s="114" t="str">
        <f>IFERROR(VLOOKUP(DP20,リスト!$K:$O,5,FALSE),"")</f>
        <v/>
      </c>
      <c r="DK100" s="115"/>
      <c r="DL100" s="115"/>
      <c r="DM100" s="115"/>
      <c r="DN100" s="115"/>
      <c r="DO100" s="115"/>
      <c r="DP100" s="115"/>
      <c r="DQ100" s="115"/>
      <c r="DR100" s="115"/>
      <c r="DS100" s="115"/>
      <c r="DT100" s="115"/>
      <c r="DU100" s="115"/>
      <c r="DV100" s="21"/>
      <c r="DW100" s="19"/>
    </row>
    <row r="101" spans="1:127" ht="28.35" hidden="1" customHeight="1" outlineLevel="1" x14ac:dyDescent="0.4">
      <c r="A101" s="80"/>
      <c r="B101"/>
      <c r="C101" s="111"/>
      <c r="D101" s="112"/>
      <c r="E101" s="112"/>
      <c r="F101" s="112"/>
      <c r="G101" s="112"/>
      <c r="H101" s="113"/>
      <c r="I101" s="114"/>
      <c r="J101" s="115"/>
      <c r="K101" s="115"/>
      <c r="L101" s="115"/>
      <c r="M101" s="115"/>
      <c r="N101" s="115"/>
      <c r="O101" s="115"/>
      <c r="P101" s="115"/>
      <c r="Q101" s="115"/>
      <c r="R101" s="115"/>
      <c r="S101" s="115"/>
      <c r="T101" s="115"/>
      <c r="U101" s="14"/>
      <c r="V101" s="80"/>
      <c r="W101"/>
      <c r="X101" s="111"/>
      <c r="Y101" s="112"/>
      <c r="Z101" s="112"/>
      <c r="AA101" s="112"/>
      <c r="AB101" s="112"/>
      <c r="AC101" s="113"/>
      <c r="AD101" s="114"/>
      <c r="AE101" s="115"/>
      <c r="AF101" s="115"/>
      <c r="AG101" s="115"/>
      <c r="AH101" s="115"/>
      <c r="AI101" s="115"/>
      <c r="AJ101" s="115"/>
      <c r="AK101" s="115"/>
      <c r="AL101" s="115"/>
      <c r="AM101" s="115"/>
      <c r="AN101" s="115"/>
      <c r="AO101" s="115"/>
      <c r="AP101" s="21"/>
      <c r="AQ101" s="80"/>
      <c r="AR101"/>
      <c r="AS101" s="111"/>
      <c r="AT101" s="112"/>
      <c r="AU101" s="112"/>
      <c r="AV101" s="112"/>
      <c r="AW101" s="112"/>
      <c r="AX101" s="113"/>
      <c r="AY101" s="114"/>
      <c r="AZ101" s="115"/>
      <c r="BA101" s="115"/>
      <c r="BB101" s="115"/>
      <c r="BC101" s="115"/>
      <c r="BD101" s="115"/>
      <c r="BE101" s="115"/>
      <c r="BF101" s="115"/>
      <c r="BG101" s="115"/>
      <c r="BH101" s="115"/>
      <c r="BI101" s="115"/>
      <c r="BJ101" s="115"/>
      <c r="BK101" s="21"/>
      <c r="BL101" s="80"/>
      <c r="BM101"/>
      <c r="BN101" s="111"/>
      <c r="BO101" s="112"/>
      <c r="BP101" s="112"/>
      <c r="BQ101" s="112"/>
      <c r="BR101" s="112"/>
      <c r="BS101" s="113"/>
      <c r="BT101" s="114"/>
      <c r="BU101" s="115"/>
      <c r="BV101" s="115"/>
      <c r="BW101" s="115"/>
      <c r="BX101" s="115"/>
      <c r="BY101" s="115"/>
      <c r="BZ101" s="115"/>
      <c r="CA101" s="115"/>
      <c r="CB101" s="115"/>
      <c r="CC101" s="115"/>
      <c r="CD101" s="115"/>
      <c r="CE101" s="115"/>
      <c r="CF101" s="21"/>
      <c r="CG101" s="80"/>
      <c r="CH101"/>
      <c r="CI101" s="111"/>
      <c r="CJ101" s="112"/>
      <c r="CK101" s="112"/>
      <c r="CL101" s="112"/>
      <c r="CM101" s="112"/>
      <c r="CN101" s="113"/>
      <c r="CO101" s="114"/>
      <c r="CP101" s="115"/>
      <c r="CQ101" s="115"/>
      <c r="CR101" s="115"/>
      <c r="CS101" s="115"/>
      <c r="CT101" s="115"/>
      <c r="CU101" s="115"/>
      <c r="CV101" s="115"/>
      <c r="CW101" s="115"/>
      <c r="CX101" s="115"/>
      <c r="CY101" s="115"/>
      <c r="CZ101" s="115"/>
      <c r="DA101" s="21"/>
      <c r="DB101" s="80"/>
      <c r="DC101"/>
      <c r="DD101" s="111"/>
      <c r="DE101" s="112"/>
      <c r="DF101" s="112"/>
      <c r="DG101" s="112"/>
      <c r="DH101" s="112"/>
      <c r="DI101" s="113"/>
      <c r="DJ101" s="114"/>
      <c r="DK101" s="115"/>
      <c r="DL101" s="115"/>
      <c r="DM101" s="115"/>
      <c r="DN101" s="115"/>
      <c r="DO101" s="115"/>
      <c r="DP101" s="115"/>
      <c r="DQ101" s="115"/>
      <c r="DR101" s="115"/>
      <c r="DS101" s="115"/>
      <c r="DT101" s="115"/>
      <c r="DU101" s="115"/>
      <c r="DV101" s="21"/>
      <c r="DW101" s="19"/>
    </row>
    <row r="102" spans="1:127" ht="28.35" hidden="1" customHeight="1" outlineLevel="1" x14ac:dyDescent="0.4">
      <c r="A102" s="80"/>
      <c r="B102"/>
      <c r="C102" s="116" t="str">
        <f>IFERROR(VLOOKUP(O20,リスト!$K:$O,3,FALSE),"")</f>
        <v/>
      </c>
      <c r="D102" s="117"/>
      <c r="E102" s="117"/>
      <c r="F102" s="117"/>
      <c r="G102" s="117"/>
      <c r="H102" s="118"/>
      <c r="I102" s="114"/>
      <c r="J102" s="115"/>
      <c r="K102" s="115"/>
      <c r="L102" s="115"/>
      <c r="M102" s="115"/>
      <c r="N102" s="115"/>
      <c r="O102" s="115"/>
      <c r="P102" s="115"/>
      <c r="Q102" s="115"/>
      <c r="R102" s="115"/>
      <c r="S102" s="115"/>
      <c r="T102" s="115"/>
      <c r="U102" s="14"/>
      <c r="V102" s="80"/>
      <c r="W102"/>
      <c r="X102" s="116" t="str">
        <f>IFERROR(VLOOKUP(AJ20,リスト!$K:$O,3,FALSE),"")</f>
        <v/>
      </c>
      <c r="Y102" s="117"/>
      <c r="Z102" s="117"/>
      <c r="AA102" s="117"/>
      <c r="AB102" s="117"/>
      <c r="AC102" s="118"/>
      <c r="AD102" s="114"/>
      <c r="AE102" s="115"/>
      <c r="AF102" s="115"/>
      <c r="AG102" s="115"/>
      <c r="AH102" s="115"/>
      <c r="AI102" s="115"/>
      <c r="AJ102" s="115"/>
      <c r="AK102" s="115"/>
      <c r="AL102" s="115"/>
      <c r="AM102" s="115"/>
      <c r="AN102" s="115"/>
      <c r="AO102" s="115"/>
      <c r="AP102" s="21"/>
      <c r="AQ102" s="80"/>
      <c r="AR102"/>
      <c r="AS102" s="116" t="str">
        <f>IFERROR(VLOOKUP(BE20,リスト!$K:$O,3,FALSE),"")</f>
        <v/>
      </c>
      <c r="AT102" s="117"/>
      <c r="AU102" s="117"/>
      <c r="AV102" s="117"/>
      <c r="AW102" s="117"/>
      <c r="AX102" s="118"/>
      <c r="AY102" s="114"/>
      <c r="AZ102" s="115"/>
      <c r="BA102" s="115"/>
      <c r="BB102" s="115"/>
      <c r="BC102" s="115"/>
      <c r="BD102" s="115"/>
      <c r="BE102" s="115"/>
      <c r="BF102" s="115"/>
      <c r="BG102" s="115"/>
      <c r="BH102" s="115"/>
      <c r="BI102" s="115"/>
      <c r="BJ102" s="115"/>
      <c r="BK102" s="21"/>
      <c r="BL102" s="80"/>
      <c r="BM102"/>
      <c r="BN102" s="116" t="str">
        <f>IFERROR(VLOOKUP(BZ20,リスト!$K:$O,3,FALSE),"")</f>
        <v/>
      </c>
      <c r="BO102" s="117"/>
      <c r="BP102" s="117"/>
      <c r="BQ102" s="117"/>
      <c r="BR102" s="117"/>
      <c r="BS102" s="118"/>
      <c r="BT102" s="114"/>
      <c r="BU102" s="115"/>
      <c r="BV102" s="115"/>
      <c r="BW102" s="115"/>
      <c r="BX102" s="115"/>
      <c r="BY102" s="115"/>
      <c r="BZ102" s="115"/>
      <c r="CA102" s="115"/>
      <c r="CB102" s="115"/>
      <c r="CC102" s="115"/>
      <c r="CD102" s="115"/>
      <c r="CE102" s="115"/>
      <c r="CF102" s="21"/>
      <c r="CG102" s="80"/>
      <c r="CH102"/>
      <c r="CI102" s="116" t="str">
        <f>IFERROR(VLOOKUP(CU20,リスト!$K:$O,3,FALSE),"")</f>
        <v/>
      </c>
      <c r="CJ102" s="117"/>
      <c r="CK102" s="117"/>
      <c r="CL102" s="117"/>
      <c r="CM102" s="117"/>
      <c r="CN102" s="118"/>
      <c r="CO102" s="114"/>
      <c r="CP102" s="115"/>
      <c r="CQ102" s="115"/>
      <c r="CR102" s="115"/>
      <c r="CS102" s="115"/>
      <c r="CT102" s="115"/>
      <c r="CU102" s="115"/>
      <c r="CV102" s="115"/>
      <c r="CW102" s="115"/>
      <c r="CX102" s="115"/>
      <c r="CY102" s="115"/>
      <c r="CZ102" s="115"/>
      <c r="DA102" s="21"/>
      <c r="DB102" s="80"/>
      <c r="DC102"/>
      <c r="DD102" s="116" t="str">
        <f>IFERROR(VLOOKUP(DP20,リスト!$K:$O,3,FALSE),"")</f>
        <v/>
      </c>
      <c r="DE102" s="117"/>
      <c r="DF102" s="117"/>
      <c r="DG102" s="117"/>
      <c r="DH102" s="117"/>
      <c r="DI102" s="118"/>
      <c r="DJ102" s="114"/>
      <c r="DK102" s="115"/>
      <c r="DL102" s="115"/>
      <c r="DM102" s="115"/>
      <c r="DN102" s="115"/>
      <c r="DO102" s="115"/>
      <c r="DP102" s="115"/>
      <c r="DQ102" s="115"/>
      <c r="DR102" s="115"/>
      <c r="DS102" s="115"/>
      <c r="DT102" s="115"/>
      <c r="DU102" s="115"/>
      <c r="DV102" s="21"/>
      <c r="DW102" s="19"/>
    </row>
    <row r="103" spans="1:127" ht="28.35" hidden="1" customHeight="1" outlineLevel="1" x14ac:dyDescent="0.4">
      <c r="A103" s="80"/>
      <c r="B103"/>
      <c r="C103" s="119" t="s">
        <v>84</v>
      </c>
      <c r="D103" s="120"/>
      <c r="E103" s="121"/>
      <c r="F103" s="94" t="str">
        <f>IFERROR(VLOOKUP(O20,リスト!$K:$O,4,FALSE),"")</f>
        <v/>
      </c>
      <c r="G103" s="95"/>
      <c r="H103" s="96"/>
      <c r="I103" s="114"/>
      <c r="J103" s="115"/>
      <c r="K103" s="115"/>
      <c r="L103" s="115"/>
      <c r="M103" s="115"/>
      <c r="N103" s="115"/>
      <c r="O103" s="115"/>
      <c r="P103" s="115"/>
      <c r="Q103" s="115"/>
      <c r="R103" s="115"/>
      <c r="S103" s="115"/>
      <c r="T103" s="115"/>
      <c r="U103" s="14"/>
      <c r="V103" s="80"/>
      <c r="W103"/>
      <c r="X103" s="119" t="s">
        <v>84</v>
      </c>
      <c r="Y103" s="120"/>
      <c r="Z103" s="121"/>
      <c r="AA103" s="94" t="str">
        <f>IFERROR(VLOOKUP(AJ20,リスト!$K:$O,4,FALSE),"")</f>
        <v/>
      </c>
      <c r="AB103" s="95"/>
      <c r="AC103" s="96"/>
      <c r="AD103" s="114"/>
      <c r="AE103" s="115"/>
      <c r="AF103" s="115"/>
      <c r="AG103" s="115"/>
      <c r="AH103" s="115"/>
      <c r="AI103" s="115"/>
      <c r="AJ103" s="115"/>
      <c r="AK103" s="115"/>
      <c r="AL103" s="115"/>
      <c r="AM103" s="115"/>
      <c r="AN103" s="115"/>
      <c r="AO103" s="115"/>
      <c r="AP103" s="21"/>
      <c r="AQ103" s="80"/>
      <c r="AR103"/>
      <c r="AS103" s="119" t="s">
        <v>84</v>
      </c>
      <c r="AT103" s="120"/>
      <c r="AU103" s="121"/>
      <c r="AV103" s="94" t="str">
        <f>IFERROR(VLOOKUP(BE20,リスト!$K:$O,4,FALSE),"")</f>
        <v/>
      </c>
      <c r="AW103" s="95"/>
      <c r="AX103" s="96"/>
      <c r="AY103" s="114"/>
      <c r="AZ103" s="115"/>
      <c r="BA103" s="115"/>
      <c r="BB103" s="115"/>
      <c r="BC103" s="115"/>
      <c r="BD103" s="115"/>
      <c r="BE103" s="115"/>
      <c r="BF103" s="115"/>
      <c r="BG103" s="115"/>
      <c r="BH103" s="115"/>
      <c r="BI103" s="115"/>
      <c r="BJ103" s="115"/>
      <c r="BK103" s="21"/>
      <c r="BL103" s="80"/>
      <c r="BM103"/>
      <c r="BN103" s="119" t="s">
        <v>84</v>
      </c>
      <c r="BO103" s="120"/>
      <c r="BP103" s="121"/>
      <c r="BQ103" s="94" t="str">
        <f>IFERROR(VLOOKUP(BZ20,リスト!$K:$O,4,FALSE),"")</f>
        <v/>
      </c>
      <c r="BR103" s="95"/>
      <c r="BS103" s="96"/>
      <c r="BT103" s="114"/>
      <c r="BU103" s="115"/>
      <c r="BV103" s="115"/>
      <c r="BW103" s="115"/>
      <c r="BX103" s="115"/>
      <c r="BY103" s="115"/>
      <c r="BZ103" s="115"/>
      <c r="CA103" s="115"/>
      <c r="CB103" s="115"/>
      <c r="CC103" s="115"/>
      <c r="CD103" s="115"/>
      <c r="CE103" s="115"/>
      <c r="CF103" s="21"/>
      <c r="CG103" s="80"/>
      <c r="CH103"/>
      <c r="CI103" s="119" t="s">
        <v>84</v>
      </c>
      <c r="CJ103" s="120"/>
      <c r="CK103" s="121"/>
      <c r="CL103" s="94" t="str">
        <f>IFERROR(VLOOKUP(CU20,リスト!$K:$O,4,FALSE),"")</f>
        <v/>
      </c>
      <c r="CM103" s="95"/>
      <c r="CN103" s="96"/>
      <c r="CO103" s="114"/>
      <c r="CP103" s="115"/>
      <c r="CQ103" s="115"/>
      <c r="CR103" s="115"/>
      <c r="CS103" s="115"/>
      <c r="CT103" s="115"/>
      <c r="CU103" s="115"/>
      <c r="CV103" s="115"/>
      <c r="CW103" s="115"/>
      <c r="CX103" s="115"/>
      <c r="CY103" s="115"/>
      <c r="CZ103" s="115"/>
      <c r="DA103" s="21"/>
      <c r="DB103" s="80"/>
      <c r="DC103"/>
      <c r="DD103" s="119" t="s">
        <v>84</v>
      </c>
      <c r="DE103" s="120"/>
      <c r="DF103" s="121"/>
      <c r="DG103" s="94" t="str">
        <f>IFERROR(VLOOKUP(DP20,リスト!$K:$O,4,FALSE),"")</f>
        <v/>
      </c>
      <c r="DH103" s="95"/>
      <c r="DI103" s="96"/>
      <c r="DJ103" s="114"/>
      <c r="DK103" s="115"/>
      <c r="DL103" s="115"/>
      <c r="DM103" s="115"/>
      <c r="DN103" s="115"/>
      <c r="DO103" s="115"/>
      <c r="DP103" s="115"/>
      <c r="DQ103" s="115"/>
      <c r="DR103" s="115"/>
      <c r="DS103" s="115"/>
      <c r="DT103" s="115"/>
      <c r="DU103" s="115"/>
      <c r="DV103" s="21"/>
      <c r="DW103" s="19"/>
    </row>
    <row r="104" spans="1:127" ht="28.35" hidden="1" customHeight="1" outlineLevel="1" x14ac:dyDescent="0.4">
      <c r="A104" s="80"/>
      <c r="B104"/>
      <c r="C104" s="108" t="str">
        <f>IFERROR(VLOOKUP(O21,リスト!$K:$O,2,FALSE),"")</f>
        <v/>
      </c>
      <c r="D104" s="109"/>
      <c r="E104" s="109"/>
      <c r="F104" s="109"/>
      <c r="G104" s="109"/>
      <c r="H104" s="110"/>
      <c r="I104" s="114" t="str">
        <f>IFERROR(VLOOKUP(O21,リスト!$K:$O,5,FALSE),"")</f>
        <v/>
      </c>
      <c r="J104" s="115"/>
      <c r="K104" s="115"/>
      <c r="L104" s="115"/>
      <c r="M104" s="115"/>
      <c r="N104" s="115"/>
      <c r="O104" s="115"/>
      <c r="P104" s="115"/>
      <c r="Q104" s="115"/>
      <c r="R104" s="115"/>
      <c r="S104" s="115"/>
      <c r="T104" s="115"/>
      <c r="U104" s="14"/>
      <c r="V104" s="80"/>
      <c r="W104"/>
      <c r="X104" s="108" t="str">
        <f>IFERROR(VLOOKUP(AJ21,リスト!$K:$O,2,FALSE),"")</f>
        <v/>
      </c>
      <c r="Y104" s="109"/>
      <c r="Z104" s="109"/>
      <c r="AA104" s="109"/>
      <c r="AB104" s="109"/>
      <c r="AC104" s="110"/>
      <c r="AD104" s="114" t="str">
        <f>IFERROR(VLOOKUP(AJ21,リスト!$K:$O,5,FALSE),"")</f>
        <v/>
      </c>
      <c r="AE104" s="115"/>
      <c r="AF104" s="115"/>
      <c r="AG104" s="115"/>
      <c r="AH104" s="115"/>
      <c r="AI104" s="115"/>
      <c r="AJ104" s="115"/>
      <c r="AK104" s="115"/>
      <c r="AL104" s="115"/>
      <c r="AM104" s="115"/>
      <c r="AN104" s="115"/>
      <c r="AO104" s="115"/>
      <c r="AP104" s="21"/>
      <c r="AQ104" s="80"/>
      <c r="AR104"/>
      <c r="AS104" s="108" t="str">
        <f>IFERROR(VLOOKUP(BE21,リスト!$K:$O,2,FALSE),"")</f>
        <v/>
      </c>
      <c r="AT104" s="109"/>
      <c r="AU104" s="109"/>
      <c r="AV104" s="109"/>
      <c r="AW104" s="109"/>
      <c r="AX104" s="110"/>
      <c r="AY104" s="114" t="str">
        <f>IFERROR(VLOOKUP(BE21,リスト!$K:$O,5,FALSE),"")</f>
        <v/>
      </c>
      <c r="AZ104" s="115"/>
      <c r="BA104" s="115"/>
      <c r="BB104" s="115"/>
      <c r="BC104" s="115"/>
      <c r="BD104" s="115"/>
      <c r="BE104" s="115"/>
      <c r="BF104" s="115"/>
      <c r="BG104" s="115"/>
      <c r="BH104" s="115"/>
      <c r="BI104" s="115"/>
      <c r="BJ104" s="115"/>
      <c r="BK104" s="21"/>
      <c r="BL104" s="80"/>
      <c r="BM104"/>
      <c r="BN104" s="108" t="str">
        <f>IFERROR(VLOOKUP(BZ21,リスト!$K:$O,2,FALSE),"")</f>
        <v/>
      </c>
      <c r="BO104" s="109"/>
      <c r="BP104" s="109"/>
      <c r="BQ104" s="109"/>
      <c r="BR104" s="109"/>
      <c r="BS104" s="110"/>
      <c r="BT104" s="114" t="str">
        <f>IFERROR(VLOOKUP(BZ21,リスト!$K:$O,5,FALSE),"")</f>
        <v/>
      </c>
      <c r="BU104" s="115"/>
      <c r="BV104" s="115"/>
      <c r="BW104" s="115"/>
      <c r="BX104" s="115"/>
      <c r="BY104" s="115"/>
      <c r="BZ104" s="115"/>
      <c r="CA104" s="115"/>
      <c r="CB104" s="115"/>
      <c r="CC104" s="115"/>
      <c r="CD104" s="115"/>
      <c r="CE104" s="115"/>
      <c r="CF104" s="21"/>
      <c r="CG104" s="80"/>
      <c r="CH104"/>
      <c r="CI104" s="108" t="str">
        <f>IFERROR(VLOOKUP(CU21,リスト!$K:$O,2,FALSE),"")</f>
        <v/>
      </c>
      <c r="CJ104" s="109"/>
      <c r="CK104" s="109"/>
      <c r="CL104" s="109"/>
      <c r="CM104" s="109"/>
      <c r="CN104" s="110"/>
      <c r="CO104" s="114" t="str">
        <f>IFERROR(VLOOKUP(CU21,リスト!$K:$O,5,FALSE),"")</f>
        <v/>
      </c>
      <c r="CP104" s="115"/>
      <c r="CQ104" s="115"/>
      <c r="CR104" s="115"/>
      <c r="CS104" s="115"/>
      <c r="CT104" s="115"/>
      <c r="CU104" s="115"/>
      <c r="CV104" s="115"/>
      <c r="CW104" s="115"/>
      <c r="CX104" s="115"/>
      <c r="CY104" s="115"/>
      <c r="CZ104" s="115"/>
      <c r="DA104" s="21"/>
      <c r="DB104" s="80"/>
      <c r="DC104"/>
      <c r="DD104" s="108" t="str">
        <f>IFERROR(VLOOKUP(DP21,リスト!$K:$O,2,FALSE),"")</f>
        <v/>
      </c>
      <c r="DE104" s="109"/>
      <c r="DF104" s="109"/>
      <c r="DG104" s="109"/>
      <c r="DH104" s="109"/>
      <c r="DI104" s="110"/>
      <c r="DJ104" s="114" t="str">
        <f>IFERROR(VLOOKUP(DP21,リスト!$K:$O,5,FALSE),"")</f>
        <v/>
      </c>
      <c r="DK104" s="115"/>
      <c r="DL104" s="115"/>
      <c r="DM104" s="115"/>
      <c r="DN104" s="115"/>
      <c r="DO104" s="115"/>
      <c r="DP104" s="115"/>
      <c r="DQ104" s="115"/>
      <c r="DR104" s="115"/>
      <c r="DS104" s="115"/>
      <c r="DT104" s="115"/>
      <c r="DU104" s="115"/>
      <c r="DV104" s="21"/>
      <c r="DW104" s="19"/>
    </row>
    <row r="105" spans="1:127" ht="28.35" hidden="1" customHeight="1" outlineLevel="1" x14ac:dyDescent="0.4">
      <c r="A105" s="80"/>
      <c r="B105"/>
      <c r="C105" s="111"/>
      <c r="D105" s="112"/>
      <c r="E105" s="112"/>
      <c r="F105" s="112"/>
      <c r="G105" s="112"/>
      <c r="H105" s="113"/>
      <c r="I105" s="114"/>
      <c r="J105" s="115"/>
      <c r="K105" s="115"/>
      <c r="L105" s="115"/>
      <c r="M105" s="115"/>
      <c r="N105" s="115"/>
      <c r="O105" s="115"/>
      <c r="P105" s="115"/>
      <c r="Q105" s="115"/>
      <c r="R105" s="115"/>
      <c r="S105" s="115"/>
      <c r="T105" s="115"/>
      <c r="U105" s="14"/>
      <c r="V105" s="80"/>
      <c r="W105"/>
      <c r="X105" s="111"/>
      <c r="Y105" s="112"/>
      <c r="Z105" s="112"/>
      <c r="AA105" s="112"/>
      <c r="AB105" s="112"/>
      <c r="AC105" s="113"/>
      <c r="AD105" s="114"/>
      <c r="AE105" s="115"/>
      <c r="AF105" s="115"/>
      <c r="AG105" s="115"/>
      <c r="AH105" s="115"/>
      <c r="AI105" s="115"/>
      <c r="AJ105" s="115"/>
      <c r="AK105" s="115"/>
      <c r="AL105" s="115"/>
      <c r="AM105" s="115"/>
      <c r="AN105" s="115"/>
      <c r="AO105" s="115"/>
      <c r="AP105" s="21"/>
      <c r="AQ105" s="80"/>
      <c r="AR105"/>
      <c r="AS105" s="111"/>
      <c r="AT105" s="112"/>
      <c r="AU105" s="112"/>
      <c r="AV105" s="112"/>
      <c r="AW105" s="112"/>
      <c r="AX105" s="113"/>
      <c r="AY105" s="114"/>
      <c r="AZ105" s="115"/>
      <c r="BA105" s="115"/>
      <c r="BB105" s="115"/>
      <c r="BC105" s="115"/>
      <c r="BD105" s="115"/>
      <c r="BE105" s="115"/>
      <c r="BF105" s="115"/>
      <c r="BG105" s="115"/>
      <c r="BH105" s="115"/>
      <c r="BI105" s="115"/>
      <c r="BJ105" s="115"/>
      <c r="BK105" s="21"/>
      <c r="BL105" s="80"/>
      <c r="BM105"/>
      <c r="BN105" s="111"/>
      <c r="BO105" s="112"/>
      <c r="BP105" s="112"/>
      <c r="BQ105" s="112"/>
      <c r="BR105" s="112"/>
      <c r="BS105" s="113"/>
      <c r="BT105" s="114"/>
      <c r="BU105" s="115"/>
      <c r="BV105" s="115"/>
      <c r="BW105" s="115"/>
      <c r="BX105" s="115"/>
      <c r="BY105" s="115"/>
      <c r="BZ105" s="115"/>
      <c r="CA105" s="115"/>
      <c r="CB105" s="115"/>
      <c r="CC105" s="115"/>
      <c r="CD105" s="115"/>
      <c r="CE105" s="115"/>
      <c r="CF105" s="21"/>
      <c r="CG105" s="80"/>
      <c r="CH105"/>
      <c r="CI105" s="111"/>
      <c r="CJ105" s="112"/>
      <c r="CK105" s="112"/>
      <c r="CL105" s="112"/>
      <c r="CM105" s="112"/>
      <c r="CN105" s="113"/>
      <c r="CO105" s="114"/>
      <c r="CP105" s="115"/>
      <c r="CQ105" s="115"/>
      <c r="CR105" s="115"/>
      <c r="CS105" s="115"/>
      <c r="CT105" s="115"/>
      <c r="CU105" s="115"/>
      <c r="CV105" s="115"/>
      <c r="CW105" s="115"/>
      <c r="CX105" s="115"/>
      <c r="CY105" s="115"/>
      <c r="CZ105" s="115"/>
      <c r="DA105" s="21"/>
      <c r="DB105" s="80"/>
      <c r="DC105"/>
      <c r="DD105" s="111"/>
      <c r="DE105" s="112"/>
      <c r="DF105" s="112"/>
      <c r="DG105" s="112"/>
      <c r="DH105" s="112"/>
      <c r="DI105" s="113"/>
      <c r="DJ105" s="114"/>
      <c r="DK105" s="115"/>
      <c r="DL105" s="115"/>
      <c r="DM105" s="115"/>
      <c r="DN105" s="115"/>
      <c r="DO105" s="115"/>
      <c r="DP105" s="115"/>
      <c r="DQ105" s="115"/>
      <c r="DR105" s="115"/>
      <c r="DS105" s="115"/>
      <c r="DT105" s="115"/>
      <c r="DU105" s="115"/>
      <c r="DV105" s="21"/>
      <c r="DW105" s="19"/>
    </row>
    <row r="106" spans="1:127" ht="28.35" hidden="1" customHeight="1" outlineLevel="1" x14ac:dyDescent="0.4">
      <c r="A106" s="80"/>
      <c r="B106"/>
      <c r="C106" s="116" t="str">
        <f>IFERROR(VLOOKUP(O21,リスト!$K:$O,3,FALSE),"")</f>
        <v/>
      </c>
      <c r="D106" s="117"/>
      <c r="E106" s="117"/>
      <c r="F106" s="117"/>
      <c r="G106" s="117"/>
      <c r="H106" s="118"/>
      <c r="I106" s="114"/>
      <c r="J106" s="115"/>
      <c r="K106" s="115"/>
      <c r="L106" s="115"/>
      <c r="M106" s="115"/>
      <c r="N106" s="115"/>
      <c r="O106" s="115"/>
      <c r="P106" s="115"/>
      <c r="Q106" s="115"/>
      <c r="R106" s="115"/>
      <c r="S106" s="115"/>
      <c r="T106" s="115"/>
      <c r="U106" s="14"/>
      <c r="V106" s="80"/>
      <c r="W106"/>
      <c r="X106" s="116" t="str">
        <f>IFERROR(VLOOKUP(AJ21,リスト!$K:$O,3,FALSE),"")</f>
        <v/>
      </c>
      <c r="Y106" s="117"/>
      <c r="Z106" s="117"/>
      <c r="AA106" s="117"/>
      <c r="AB106" s="117"/>
      <c r="AC106" s="118"/>
      <c r="AD106" s="114"/>
      <c r="AE106" s="115"/>
      <c r="AF106" s="115"/>
      <c r="AG106" s="115"/>
      <c r="AH106" s="115"/>
      <c r="AI106" s="115"/>
      <c r="AJ106" s="115"/>
      <c r="AK106" s="115"/>
      <c r="AL106" s="115"/>
      <c r="AM106" s="115"/>
      <c r="AN106" s="115"/>
      <c r="AO106" s="115"/>
      <c r="AP106" s="21"/>
      <c r="AQ106" s="80"/>
      <c r="AR106"/>
      <c r="AS106" s="116" t="str">
        <f>IFERROR(VLOOKUP(BE21,リスト!$K:$O,3,FALSE),"")</f>
        <v/>
      </c>
      <c r="AT106" s="117"/>
      <c r="AU106" s="117"/>
      <c r="AV106" s="117"/>
      <c r="AW106" s="117"/>
      <c r="AX106" s="118"/>
      <c r="AY106" s="114"/>
      <c r="AZ106" s="115"/>
      <c r="BA106" s="115"/>
      <c r="BB106" s="115"/>
      <c r="BC106" s="115"/>
      <c r="BD106" s="115"/>
      <c r="BE106" s="115"/>
      <c r="BF106" s="115"/>
      <c r="BG106" s="115"/>
      <c r="BH106" s="115"/>
      <c r="BI106" s="115"/>
      <c r="BJ106" s="115"/>
      <c r="BK106" s="21"/>
      <c r="BL106" s="80"/>
      <c r="BM106"/>
      <c r="BN106" s="116" t="str">
        <f>IFERROR(VLOOKUP(BZ21,リスト!$K:$O,3,FALSE),"")</f>
        <v/>
      </c>
      <c r="BO106" s="117"/>
      <c r="BP106" s="117"/>
      <c r="BQ106" s="117"/>
      <c r="BR106" s="117"/>
      <c r="BS106" s="118"/>
      <c r="BT106" s="114"/>
      <c r="BU106" s="115"/>
      <c r="BV106" s="115"/>
      <c r="BW106" s="115"/>
      <c r="BX106" s="115"/>
      <c r="BY106" s="115"/>
      <c r="BZ106" s="115"/>
      <c r="CA106" s="115"/>
      <c r="CB106" s="115"/>
      <c r="CC106" s="115"/>
      <c r="CD106" s="115"/>
      <c r="CE106" s="115"/>
      <c r="CF106" s="21"/>
      <c r="CG106" s="80"/>
      <c r="CH106"/>
      <c r="CI106" s="116" t="str">
        <f>IFERROR(VLOOKUP(CU21,リスト!$K:$O,3,FALSE),"")</f>
        <v/>
      </c>
      <c r="CJ106" s="117"/>
      <c r="CK106" s="117"/>
      <c r="CL106" s="117"/>
      <c r="CM106" s="117"/>
      <c r="CN106" s="118"/>
      <c r="CO106" s="114"/>
      <c r="CP106" s="115"/>
      <c r="CQ106" s="115"/>
      <c r="CR106" s="115"/>
      <c r="CS106" s="115"/>
      <c r="CT106" s="115"/>
      <c r="CU106" s="115"/>
      <c r="CV106" s="115"/>
      <c r="CW106" s="115"/>
      <c r="CX106" s="115"/>
      <c r="CY106" s="115"/>
      <c r="CZ106" s="115"/>
      <c r="DA106" s="21"/>
      <c r="DB106" s="80"/>
      <c r="DC106"/>
      <c r="DD106" s="116" t="str">
        <f>IFERROR(VLOOKUP(DP21,リスト!$K:$O,3,FALSE),"")</f>
        <v/>
      </c>
      <c r="DE106" s="117"/>
      <c r="DF106" s="117"/>
      <c r="DG106" s="117"/>
      <c r="DH106" s="117"/>
      <c r="DI106" s="118"/>
      <c r="DJ106" s="114"/>
      <c r="DK106" s="115"/>
      <c r="DL106" s="115"/>
      <c r="DM106" s="115"/>
      <c r="DN106" s="115"/>
      <c r="DO106" s="115"/>
      <c r="DP106" s="115"/>
      <c r="DQ106" s="115"/>
      <c r="DR106" s="115"/>
      <c r="DS106" s="115"/>
      <c r="DT106" s="115"/>
      <c r="DU106" s="115"/>
      <c r="DV106" s="21"/>
      <c r="DW106" s="19"/>
    </row>
    <row r="107" spans="1:127" ht="28.35" hidden="1" customHeight="1" outlineLevel="1" x14ac:dyDescent="0.4">
      <c r="A107" s="80"/>
      <c r="B107"/>
      <c r="C107" s="119" t="s">
        <v>84</v>
      </c>
      <c r="D107" s="120"/>
      <c r="E107" s="121"/>
      <c r="F107" s="94" t="str">
        <f>IFERROR(VLOOKUP(O21,リスト!$K:$O,4,FALSE),"")</f>
        <v/>
      </c>
      <c r="G107" s="95"/>
      <c r="H107" s="96"/>
      <c r="I107" s="114"/>
      <c r="J107" s="115"/>
      <c r="K107" s="115"/>
      <c r="L107" s="115"/>
      <c r="M107" s="115"/>
      <c r="N107" s="115"/>
      <c r="O107" s="115"/>
      <c r="P107" s="115"/>
      <c r="Q107" s="115"/>
      <c r="R107" s="115"/>
      <c r="S107" s="115"/>
      <c r="T107" s="115"/>
      <c r="U107" s="14"/>
      <c r="V107" s="80"/>
      <c r="W107"/>
      <c r="X107" s="119" t="s">
        <v>84</v>
      </c>
      <c r="Y107" s="120"/>
      <c r="Z107" s="121"/>
      <c r="AA107" s="94" t="str">
        <f>IFERROR(VLOOKUP(AJ21,リスト!$K:$O,4,FALSE),"")</f>
        <v/>
      </c>
      <c r="AB107" s="95"/>
      <c r="AC107" s="96"/>
      <c r="AD107" s="114"/>
      <c r="AE107" s="115"/>
      <c r="AF107" s="115"/>
      <c r="AG107" s="115"/>
      <c r="AH107" s="115"/>
      <c r="AI107" s="115"/>
      <c r="AJ107" s="115"/>
      <c r="AK107" s="115"/>
      <c r="AL107" s="115"/>
      <c r="AM107" s="115"/>
      <c r="AN107" s="115"/>
      <c r="AO107" s="115"/>
      <c r="AP107" s="21"/>
      <c r="AQ107" s="80"/>
      <c r="AR107"/>
      <c r="AS107" s="119" t="s">
        <v>84</v>
      </c>
      <c r="AT107" s="120"/>
      <c r="AU107" s="121"/>
      <c r="AV107" s="94" t="str">
        <f>IFERROR(VLOOKUP(BE21,リスト!$K:$O,4,FALSE),"")</f>
        <v/>
      </c>
      <c r="AW107" s="95"/>
      <c r="AX107" s="96"/>
      <c r="AY107" s="114"/>
      <c r="AZ107" s="115"/>
      <c r="BA107" s="115"/>
      <c r="BB107" s="115"/>
      <c r="BC107" s="115"/>
      <c r="BD107" s="115"/>
      <c r="BE107" s="115"/>
      <c r="BF107" s="115"/>
      <c r="BG107" s="115"/>
      <c r="BH107" s="115"/>
      <c r="BI107" s="115"/>
      <c r="BJ107" s="115"/>
      <c r="BK107" s="21"/>
      <c r="BL107" s="80"/>
      <c r="BM107"/>
      <c r="BN107" s="119" t="s">
        <v>84</v>
      </c>
      <c r="BO107" s="120"/>
      <c r="BP107" s="121"/>
      <c r="BQ107" s="94" t="str">
        <f>IFERROR(VLOOKUP(BZ21,リスト!$K:$O,4,FALSE),"")</f>
        <v/>
      </c>
      <c r="BR107" s="95"/>
      <c r="BS107" s="96"/>
      <c r="BT107" s="114"/>
      <c r="BU107" s="115"/>
      <c r="BV107" s="115"/>
      <c r="BW107" s="115"/>
      <c r="BX107" s="115"/>
      <c r="BY107" s="115"/>
      <c r="BZ107" s="115"/>
      <c r="CA107" s="115"/>
      <c r="CB107" s="115"/>
      <c r="CC107" s="115"/>
      <c r="CD107" s="115"/>
      <c r="CE107" s="115"/>
      <c r="CF107" s="21"/>
      <c r="CG107" s="80"/>
      <c r="CH107"/>
      <c r="CI107" s="119" t="s">
        <v>84</v>
      </c>
      <c r="CJ107" s="120"/>
      <c r="CK107" s="121"/>
      <c r="CL107" s="94" t="str">
        <f>IFERROR(VLOOKUP(CU21,リスト!$K:$O,4,FALSE),"")</f>
        <v/>
      </c>
      <c r="CM107" s="95"/>
      <c r="CN107" s="96"/>
      <c r="CO107" s="114"/>
      <c r="CP107" s="115"/>
      <c r="CQ107" s="115"/>
      <c r="CR107" s="115"/>
      <c r="CS107" s="115"/>
      <c r="CT107" s="115"/>
      <c r="CU107" s="115"/>
      <c r="CV107" s="115"/>
      <c r="CW107" s="115"/>
      <c r="CX107" s="115"/>
      <c r="CY107" s="115"/>
      <c r="CZ107" s="115"/>
      <c r="DA107" s="21"/>
      <c r="DB107" s="80"/>
      <c r="DC107"/>
      <c r="DD107" s="119" t="s">
        <v>84</v>
      </c>
      <c r="DE107" s="120"/>
      <c r="DF107" s="121"/>
      <c r="DG107" s="94" t="str">
        <f>IFERROR(VLOOKUP(DP21,リスト!$K:$O,4,FALSE),"")</f>
        <v/>
      </c>
      <c r="DH107" s="95"/>
      <c r="DI107" s="96"/>
      <c r="DJ107" s="114"/>
      <c r="DK107" s="115"/>
      <c r="DL107" s="115"/>
      <c r="DM107" s="115"/>
      <c r="DN107" s="115"/>
      <c r="DO107" s="115"/>
      <c r="DP107" s="115"/>
      <c r="DQ107" s="115"/>
      <c r="DR107" s="115"/>
      <c r="DS107" s="115"/>
      <c r="DT107" s="115"/>
      <c r="DU107" s="115"/>
      <c r="DV107" s="21"/>
      <c r="DW107" s="19"/>
    </row>
    <row r="108" spans="1:127" ht="28.35" hidden="1" customHeight="1" outlineLevel="1" x14ac:dyDescent="0.4">
      <c r="A108" s="80"/>
      <c r="B108"/>
      <c r="C108" s="108" t="str">
        <f>IFERROR(VLOOKUP(O22,リスト!$K:$O,2,FALSE),"")</f>
        <v/>
      </c>
      <c r="D108" s="109"/>
      <c r="E108" s="109"/>
      <c r="F108" s="109"/>
      <c r="G108" s="109"/>
      <c r="H108" s="110"/>
      <c r="I108" s="114" t="str">
        <f>IFERROR(VLOOKUP(O22,リスト!$K:$O,5,FALSE),"")</f>
        <v/>
      </c>
      <c r="J108" s="115"/>
      <c r="K108" s="115"/>
      <c r="L108" s="115"/>
      <c r="M108" s="115"/>
      <c r="N108" s="115"/>
      <c r="O108" s="115"/>
      <c r="P108" s="115"/>
      <c r="Q108" s="115"/>
      <c r="R108" s="115"/>
      <c r="S108" s="115"/>
      <c r="T108" s="115"/>
      <c r="U108" s="14"/>
      <c r="V108" s="80"/>
      <c r="W108"/>
      <c r="X108" s="108" t="str">
        <f>IFERROR(VLOOKUP(AJ22,リスト!$K:$O,2,FALSE),"")</f>
        <v/>
      </c>
      <c r="Y108" s="109"/>
      <c r="Z108" s="109"/>
      <c r="AA108" s="109"/>
      <c r="AB108" s="109"/>
      <c r="AC108" s="110"/>
      <c r="AD108" s="114" t="str">
        <f>IFERROR(VLOOKUP(AJ22,リスト!$K:$O,5,FALSE),"")</f>
        <v/>
      </c>
      <c r="AE108" s="115"/>
      <c r="AF108" s="115"/>
      <c r="AG108" s="115"/>
      <c r="AH108" s="115"/>
      <c r="AI108" s="115"/>
      <c r="AJ108" s="115"/>
      <c r="AK108" s="115"/>
      <c r="AL108" s="115"/>
      <c r="AM108" s="115"/>
      <c r="AN108" s="115"/>
      <c r="AO108" s="115"/>
      <c r="AP108" s="21"/>
      <c r="AQ108" s="80"/>
      <c r="AR108"/>
      <c r="AS108" s="108" t="str">
        <f>IFERROR(VLOOKUP(BE22,リスト!$K:$O,2,FALSE),"")</f>
        <v/>
      </c>
      <c r="AT108" s="109"/>
      <c r="AU108" s="109"/>
      <c r="AV108" s="109"/>
      <c r="AW108" s="109"/>
      <c r="AX108" s="110"/>
      <c r="AY108" s="114" t="str">
        <f>IFERROR(VLOOKUP(BE22,リスト!$K:$O,5,FALSE),"")</f>
        <v/>
      </c>
      <c r="AZ108" s="115"/>
      <c r="BA108" s="115"/>
      <c r="BB108" s="115"/>
      <c r="BC108" s="115"/>
      <c r="BD108" s="115"/>
      <c r="BE108" s="115"/>
      <c r="BF108" s="115"/>
      <c r="BG108" s="115"/>
      <c r="BH108" s="115"/>
      <c r="BI108" s="115"/>
      <c r="BJ108" s="115"/>
      <c r="BK108" s="21"/>
      <c r="BL108" s="80"/>
      <c r="BM108"/>
      <c r="BN108" s="108" t="str">
        <f>IFERROR(VLOOKUP(BZ22,リスト!$K:$O,2,FALSE),"")</f>
        <v/>
      </c>
      <c r="BO108" s="109"/>
      <c r="BP108" s="109"/>
      <c r="BQ108" s="109"/>
      <c r="BR108" s="109"/>
      <c r="BS108" s="110"/>
      <c r="BT108" s="114" t="str">
        <f>IFERROR(VLOOKUP(BZ22,リスト!$K:$O,5,FALSE),"")</f>
        <v/>
      </c>
      <c r="BU108" s="115"/>
      <c r="BV108" s="115"/>
      <c r="BW108" s="115"/>
      <c r="BX108" s="115"/>
      <c r="BY108" s="115"/>
      <c r="BZ108" s="115"/>
      <c r="CA108" s="115"/>
      <c r="CB108" s="115"/>
      <c r="CC108" s="115"/>
      <c r="CD108" s="115"/>
      <c r="CE108" s="115"/>
      <c r="CF108" s="21"/>
      <c r="CG108" s="80"/>
      <c r="CH108"/>
      <c r="CI108" s="108" t="str">
        <f>IFERROR(VLOOKUP(CU22,リスト!$K:$O,2,FALSE),"")</f>
        <v/>
      </c>
      <c r="CJ108" s="109"/>
      <c r="CK108" s="109"/>
      <c r="CL108" s="109"/>
      <c r="CM108" s="109"/>
      <c r="CN108" s="110"/>
      <c r="CO108" s="114" t="str">
        <f>IFERROR(VLOOKUP(CU22,リスト!$K:$O,5,FALSE),"")</f>
        <v/>
      </c>
      <c r="CP108" s="115"/>
      <c r="CQ108" s="115"/>
      <c r="CR108" s="115"/>
      <c r="CS108" s="115"/>
      <c r="CT108" s="115"/>
      <c r="CU108" s="115"/>
      <c r="CV108" s="115"/>
      <c r="CW108" s="115"/>
      <c r="CX108" s="115"/>
      <c r="CY108" s="115"/>
      <c r="CZ108" s="115"/>
      <c r="DA108" s="21"/>
      <c r="DB108" s="80"/>
      <c r="DC108"/>
      <c r="DD108" s="108" t="str">
        <f>IFERROR(VLOOKUP(DP22,リスト!$K:$O,2,FALSE),"")</f>
        <v/>
      </c>
      <c r="DE108" s="109"/>
      <c r="DF108" s="109"/>
      <c r="DG108" s="109"/>
      <c r="DH108" s="109"/>
      <c r="DI108" s="110"/>
      <c r="DJ108" s="114" t="str">
        <f>IFERROR(VLOOKUP(DP22,リスト!$K:$O,5,FALSE),"")</f>
        <v/>
      </c>
      <c r="DK108" s="115"/>
      <c r="DL108" s="115"/>
      <c r="DM108" s="115"/>
      <c r="DN108" s="115"/>
      <c r="DO108" s="115"/>
      <c r="DP108" s="115"/>
      <c r="DQ108" s="115"/>
      <c r="DR108" s="115"/>
      <c r="DS108" s="115"/>
      <c r="DT108" s="115"/>
      <c r="DU108" s="115"/>
      <c r="DV108" s="21"/>
      <c r="DW108" s="19"/>
    </row>
    <row r="109" spans="1:127" ht="28.35" hidden="1" customHeight="1" outlineLevel="1" x14ac:dyDescent="0.4">
      <c r="A109" s="80"/>
      <c r="B109"/>
      <c r="C109" s="111"/>
      <c r="D109" s="112"/>
      <c r="E109" s="112"/>
      <c r="F109" s="112"/>
      <c r="G109" s="112"/>
      <c r="H109" s="113"/>
      <c r="I109" s="114"/>
      <c r="J109" s="115"/>
      <c r="K109" s="115"/>
      <c r="L109" s="115"/>
      <c r="M109" s="115"/>
      <c r="N109" s="115"/>
      <c r="O109" s="115"/>
      <c r="P109" s="115"/>
      <c r="Q109" s="115"/>
      <c r="R109" s="115"/>
      <c r="S109" s="115"/>
      <c r="T109" s="115"/>
      <c r="U109" s="14"/>
      <c r="V109" s="80"/>
      <c r="W109"/>
      <c r="X109" s="111"/>
      <c r="Y109" s="112"/>
      <c r="Z109" s="112"/>
      <c r="AA109" s="112"/>
      <c r="AB109" s="112"/>
      <c r="AC109" s="113"/>
      <c r="AD109" s="114"/>
      <c r="AE109" s="115"/>
      <c r="AF109" s="115"/>
      <c r="AG109" s="115"/>
      <c r="AH109" s="115"/>
      <c r="AI109" s="115"/>
      <c r="AJ109" s="115"/>
      <c r="AK109" s="115"/>
      <c r="AL109" s="115"/>
      <c r="AM109" s="115"/>
      <c r="AN109" s="115"/>
      <c r="AO109" s="115"/>
      <c r="AP109" s="21"/>
      <c r="AQ109" s="80"/>
      <c r="AR109"/>
      <c r="AS109" s="111"/>
      <c r="AT109" s="112"/>
      <c r="AU109" s="112"/>
      <c r="AV109" s="112"/>
      <c r="AW109" s="112"/>
      <c r="AX109" s="113"/>
      <c r="AY109" s="114"/>
      <c r="AZ109" s="115"/>
      <c r="BA109" s="115"/>
      <c r="BB109" s="115"/>
      <c r="BC109" s="115"/>
      <c r="BD109" s="115"/>
      <c r="BE109" s="115"/>
      <c r="BF109" s="115"/>
      <c r="BG109" s="115"/>
      <c r="BH109" s="115"/>
      <c r="BI109" s="115"/>
      <c r="BJ109" s="115"/>
      <c r="BK109" s="21"/>
      <c r="BL109" s="80"/>
      <c r="BM109"/>
      <c r="BN109" s="111"/>
      <c r="BO109" s="112"/>
      <c r="BP109" s="112"/>
      <c r="BQ109" s="112"/>
      <c r="BR109" s="112"/>
      <c r="BS109" s="113"/>
      <c r="BT109" s="114"/>
      <c r="BU109" s="115"/>
      <c r="BV109" s="115"/>
      <c r="BW109" s="115"/>
      <c r="BX109" s="115"/>
      <c r="BY109" s="115"/>
      <c r="BZ109" s="115"/>
      <c r="CA109" s="115"/>
      <c r="CB109" s="115"/>
      <c r="CC109" s="115"/>
      <c r="CD109" s="115"/>
      <c r="CE109" s="115"/>
      <c r="CF109" s="21"/>
      <c r="CG109" s="80"/>
      <c r="CH109"/>
      <c r="CI109" s="111"/>
      <c r="CJ109" s="112"/>
      <c r="CK109" s="112"/>
      <c r="CL109" s="112"/>
      <c r="CM109" s="112"/>
      <c r="CN109" s="113"/>
      <c r="CO109" s="114"/>
      <c r="CP109" s="115"/>
      <c r="CQ109" s="115"/>
      <c r="CR109" s="115"/>
      <c r="CS109" s="115"/>
      <c r="CT109" s="115"/>
      <c r="CU109" s="115"/>
      <c r="CV109" s="115"/>
      <c r="CW109" s="115"/>
      <c r="CX109" s="115"/>
      <c r="CY109" s="115"/>
      <c r="CZ109" s="115"/>
      <c r="DA109" s="21"/>
      <c r="DB109" s="80"/>
      <c r="DC109"/>
      <c r="DD109" s="111"/>
      <c r="DE109" s="112"/>
      <c r="DF109" s="112"/>
      <c r="DG109" s="112"/>
      <c r="DH109" s="112"/>
      <c r="DI109" s="113"/>
      <c r="DJ109" s="114"/>
      <c r="DK109" s="115"/>
      <c r="DL109" s="115"/>
      <c r="DM109" s="115"/>
      <c r="DN109" s="115"/>
      <c r="DO109" s="115"/>
      <c r="DP109" s="115"/>
      <c r="DQ109" s="115"/>
      <c r="DR109" s="115"/>
      <c r="DS109" s="115"/>
      <c r="DT109" s="115"/>
      <c r="DU109" s="115"/>
      <c r="DV109" s="21"/>
      <c r="DW109" s="19"/>
    </row>
    <row r="110" spans="1:127" ht="28.35" hidden="1" customHeight="1" outlineLevel="1" x14ac:dyDescent="0.4">
      <c r="A110" s="80"/>
      <c r="B110"/>
      <c r="C110" s="116" t="str">
        <f>IFERROR(VLOOKUP(O22,リスト!$K:$O,3,FALSE),"")</f>
        <v/>
      </c>
      <c r="D110" s="117"/>
      <c r="E110" s="117"/>
      <c r="F110" s="117"/>
      <c r="G110" s="117"/>
      <c r="H110" s="118"/>
      <c r="I110" s="114"/>
      <c r="J110" s="115"/>
      <c r="K110" s="115"/>
      <c r="L110" s="115"/>
      <c r="M110" s="115"/>
      <c r="N110" s="115"/>
      <c r="O110" s="115"/>
      <c r="P110" s="115"/>
      <c r="Q110" s="115"/>
      <c r="R110" s="115"/>
      <c r="S110" s="115"/>
      <c r="T110" s="115"/>
      <c r="U110" s="14"/>
      <c r="V110" s="80"/>
      <c r="W110"/>
      <c r="X110" s="116" t="str">
        <f>IFERROR(VLOOKUP(AJ22,リスト!$K:$O,3,FALSE),"")</f>
        <v/>
      </c>
      <c r="Y110" s="117"/>
      <c r="Z110" s="117"/>
      <c r="AA110" s="117"/>
      <c r="AB110" s="117"/>
      <c r="AC110" s="118"/>
      <c r="AD110" s="114"/>
      <c r="AE110" s="115"/>
      <c r="AF110" s="115"/>
      <c r="AG110" s="115"/>
      <c r="AH110" s="115"/>
      <c r="AI110" s="115"/>
      <c r="AJ110" s="115"/>
      <c r="AK110" s="115"/>
      <c r="AL110" s="115"/>
      <c r="AM110" s="115"/>
      <c r="AN110" s="115"/>
      <c r="AO110" s="115"/>
      <c r="AP110" s="21"/>
      <c r="AQ110" s="80"/>
      <c r="AR110"/>
      <c r="AS110" s="116" t="str">
        <f>IFERROR(VLOOKUP(BE22,リスト!$K:$O,3,FALSE),"")</f>
        <v/>
      </c>
      <c r="AT110" s="117"/>
      <c r="AU110" s="117"/>
      <c r="AV110" s="117"/>
      <c r="AW110" s="117"/>
      <c r="AX110" s="118"/>
      <c r="AY110" s="114"/>
      <c r="AZ110" s="115"/>
      <c r="BA110" s="115"/>
      <c r="BB110" s="115"/>
      <c r="BC110" s="115"/>
      <c r="BD110" s="115"/>
      <c r="BE110" s="115"/>
      <c r="BF110" s="115"/>
      <c r="BG110" s="115"/>
      <c r="BH110" s="115"/>
      <c r="BI110" s="115"/>
      <c r="BJ110" s="115"/>
      <c r="BK110" s="21"/>
      <c r="BL110" s="80"/>
      <c r="BM110"/>
      <c r="BN110" s="116" t="str">
        <f>IFERROR(VLOOKUP(BZ22,リスト!$K:$O,3,FALSE),"")</f>
        <v/>
      </c>
      <c r="BO110" s="117"/>
      <c r="BP110" s="117"/>
      <c r="BQ110" s="117"/>
      <c r="BR110" s="117"/>
      <c r="BS110" s="118"/>
      <c r="BT110" s="114"/>
      <c r="BU110" s="115"/>
      <c r="BV110" s="115"/>
      <c r="BW110" s="115"/>
      <c r="BX110" s="115"/>
      <c r="BY110" s="115"/>
      <c r="BZ110" s="115"/>
      <c r="CA110" s="115"/>
      <c r="CB110" s="115"/>
      <c r="CC110" s="115"/>
      <c r="CD110" s="115"/>
      <c r="CE110" s="115"/>
      <c r="CF110" s="21"/>
      <c r="CG110" s="80"/>
      <c r="CH110"/>
      <c r="CI110" s="116" t="str">
        <f>IFERROR(VLOOKUP(CU22,リスト!$K:$O,3,FALSE),"")</f>
        <v/>
      </c>
      <c r="CJ110" s="117"/>
      <c r="CK110" s="117"/>
      <c r="CL110" s="117"/>
      <c r="CM110" s="117"/>
      <c r="CN110" s="118"/>
      <c r="CO110" s="114"/>
      <c r="CP110" s="115"/>
      <c r="CQ110" s="115"/>
      <c r="CR110" s="115"/>
      <c r="CS110" s="115"/>
      <c r="CT110" s="115"/>
      <c r="CU110" s="115"/>
      <c r="CV110" s="115"/>
      <c r="CW110" s="115"/>
      <c r="CX110" s="115"/>
      <c r="CY110" s="115"/>
      <c r="CZ110" s="115"/>
      <c r="DA110" s="21"/>
      <c r="DB110" s="80"/>
      <c r="DC110"/>
      <c r="DD110" s="116" t="str">
        <f>IFERROR(VLOOKUP(DP22,リスト!$K:$O,3,FALSE),"")</f>
        <v/>
      </c>
      <c r="DE110" s="117"/>
      <c r="DF110" s="117"/>
      <c r="DG110" s="117"/>
      <c r="DH110" s="117"/>
      <c r="DI110" s="118"/>
      <c r="DJ110" s="114"/>
      <c r="DK110" s="115"/>
      <c r="DL110" s="115"/>
      <c r="DM110" s="115"/>
      <c r="DN110" s="115"/>
      <c r="DO110" s="115"/>
      <c r="DP110" s="115"/>
      <c r="DQ110" s="115"/>
      <c r="DR110" s="115"/>
      <c r="DS110" s="115"/>
      <c r="DT110" s="115"/>
      <c r="DU110" s="115"/>
      <c r="DV110" s="21"/>
      <c r="DW110" s="19"/>
    </row>
    <row r="111" spans="1:127" ht="28.35" hidden="1" customHeight="1" outlineLevel="1" x14ac:dyDescent="0.4">
      <c r="A111" s="80"/>
      <c r="B111"/>
      <c r="C111" s="119" t="s">
        <v>84</v>
      </c>
      <c r="D111" s="120"/>
      <c r="E111" s="121"/>
      <c r="F111" s="94" t="str">
        <f>IFERROR(VLOOKUP(O22,リスト!$K:$O,4,FALSE),"")</f>
        <v/>
      </c>
      <c r="G111" s="95"/>
      <c r="H111" s="96"/>
      <c r="I111" s="114"/>
      <c r="J111" s="115"/>
      <c r="K111" s="115"/>
      <c r="L111" s="115"/>
      <c r="M111" s="115"/>
      <c r="N111" s="115"/>
      <c r="O111" s="115"/>
      <c r="P111" s="115"/>
      <c r="Q111" s="115"/>
      <c r="R111" s="115"/>
      <c r="S111" s="115"/>
      <c r="T111" s="115"/>
      <c r="U111" s="14"/>
      <c r="V111" s="80"/>
      <c r="W111"/>
      <c r="X111" s="119" t="s">
        <v>84</v>
      </c>
      <c r="Y111" s="120"/>
      <c r="Z111" s="121"/>
      <c r="AA111" s="94" t="str">
        <f>IFERROR(VLOOKUP(AJ22,リスト!$K:$O,4,FALSE),"")</f>
        <v/>
      </c>
      <c r="AB111" s="95"/>
      <c r="AC111" s="96"/>
      <c r="AD111" s="114"/>
      <c r="AE111" s="115"/>
      <c r="AF111" s="115"/>
      <c r="AG111" s="115"/>
      <c r="AH111" s="115"/>
      <c r="AI111" s="115"/>
      <c r="AJ111" s="115"/>
      <c r="AK111" s="115"/>
      <c r="AL111" s="115"/>
      <c r="AM111" s="115"/>
      <c r="AN111" s="115"/>
      <c r="AO111" s="115"/>
      <c r="AP111" s="21"/>
      <c r="AQ111" s="80"/>
      <c r="AR111"/>
      <c r="AS111" s="119" t="s">
        <v>84</v>
      </c>
      <c r="AT111" s="120"/>
      <c r="AU111" s="121"/>
      <c r="AV111" s="94" t="str">
        <f>IFERROR(VLOOKUP(BE22,リスト!$K:$O,4,FALSE),"")</f>
        <v/>
      </c>
      <c r="AW111" s="95"/>
      <c r="AX111" s="96"/>
      <c r="AY111" s="114"/>
      <c r="AZ111" s="115"/>
      <c r="BA111" s="115"/>
      <c r="BB111" s="115"/>
      <c r="BC111" s="115"/>
      <c r="BD111" s="115"/>
      <c r="BE111" s="115"/>
      <c r="BF111" s="115"/>
      <c r="BG111" s="115"/>
      <c r="BH111" s="115"/>
      <c r="BI111" s="115"/>
      <c r="BJ111" s="115"/>
      <c r="BK111" s="21"/>
      <c r="BL111" s="80"/>
      <c r="BM111"/>
      <c r="BN111" s="119" t="s">
        <v>84</v>
      </c>
      <c r="BO111" s="120"/>
      <c r="BP111" s="121"/>
      <c r="BQ111" s="94" t="str">
        <f>IFERROR(VLOOKUP(BZ22,リスト!$K:$O,4,FALSE),"")</f>
        <v/>
      </c>
      <c r="BR111" s="95"/>
      <c r="BS111" s="96"/>
      <c r="BT111" s="114"/>
      <c r="BU111" s="115"/>
      <c r="BV111" s="115"/>
      <c r="BW111" s="115"/>
      <c r="BX111" s="115"/>
      <c r="BY111" s="115"/>
      <c r="BZ111" s="115"/>
      <c r="CA111" s="115"/>
      <c r="CB111" s="115"/>
      <c r="CC111" s="115"/>
      <c r="CD111" s="115"/>
      <c r="CE111" s="115"/>
      <c r="CF111" s="21"/>
      <c r="CG111" s="80"/>
      <c r="CH111"/>
      <c r="CI111" s="119" t="s">
        <v>84</v>
      </c>
      <c r="CJ111" s="120"/>
      <c r="CK111" s="121"/>
      <c r="CL111" s="94" t="str">
        <f>IFERROR(VLOOKUP(CU22,リスト!$K:$O,4,FALSE),"")</f>
        <v/>
      </c>
      <c r="CM111" s="95"/>
      <c r="CN111" s="96"/>
      <c r="CO111" s="114"/>
      <c r="CP111" s="115"/>
      <c r="CQ111" s="115"/>
      <c r="CR111" s="115"/>
      <c r="CS111" s="115"/>
      <c r="CT111" s="115"/>
      <c r="CU111" s="115"/>
      <c r="CV111" s="115"/>
      <c r="CW111" s="115"/>
      <c r="CX111" s="115"/>
      <c r="CY111" s="115"/>
      <c r="CZ111" s="115"/>
      <c r="DA111" s="21"/>
      <c r="DB111" s="80"/>
      <c r="DC111"/>
      <c r="DD111" s="119" t="s">
        <v>84</v>
      </c>
      <c r="DE111" s="120"/>
      <c r="DF111" s="121"/>
      <c r="DG111" s="94" t="str">
        <f>IFERROR(VLOOKUP(DP22,リスト!$K:$O,4,FALSE),"")</f>
        <v/>
      </c>
      <c r="DH111" s="95"/>
      <c r="DI111" s="96"/>
      <c r="DJ111" s="114"/>
      <c r="DK111" s="115"/>
      <c r="DL111" s="115"/>
      <c r="DM111" s="115"/>
      <c r="DN111" s="115"/>
      <c r="DO111" s="115"/>
      <c r="DP111" s="115"/>
      <c r="DQ111" s="115"/>
      <c r="DR111" s="115"/>
      <c r="DS111" s="115"/>
      <c r="DT111" s="115"/>
      <c r="DU111" s="115"/>
      <c r="DV111" s="21"/>
      <c r="DW111" s="19"/>
    </row>
    <row r="112" spans="1:127" ht="28.35" customHeight="1" collapsed="1" x14ac:dyDescent="0.4"/>
  </sheetData>
  <mergeCells count="1656">
    <mergeCell ref="C3:D3"/>
    <mergeCell ref="C4:D4"/>
    <mergeCell ref="E3:K3"/>
    <mergeCell ref="E4:K4"/>
    <mergeCell ref="H12:J12"/>
    <mergeCell ref="H13:J13"/>
    <mergeCell ref="C12:G12"/>
    <mergeCell ref="C13:G13"/>
    <mergeCell ref="L4:M4"/>
    <mergeCell ref="N4:T4"/>
    <mergeCell ref="M10:N10"/>
    <mergeCell ref="G19:H20"/>
    <mergeCell ref="I19:J20"/>
    <mergeCell ref="C19:D20"/>
    <mergeCell ref="E19:F20"/>
    <mergeCell ref="S23:T23"/>
    <mergeCell ref="S24:T24"/>
    <mergeCell ref="L23:M27"/>
    <mergeCell ref="C22:J22"/>
    <mergeCell ref="C23:J27"/>
    <mergeCell ref="L22:N22"/>
    <mergeCell ref="O22:T22"/>
    <mergeCell ref="L3:M3"/>
    <mergeCell ref="N3:T3"/>
    <mergeCell ref="L16:T16"/>
    <mergeCell ref="O15:T15"/>
    <mergeCell ref="O13:T13"/>
    <mergeCell ref="O14:T14"/>
    <mergeCell ref="O21:T21"/>
    <mergeCell ref="L21:N21"/>
    <mergeCell ref="L20:N20"/>
    <mergeCell ref="M13:N13"/>
    <mergeCell ref="I80:T82"/>
    <mergeCell ref="I83:J83"/>
    <mergeCell ref="M18:N18"/>
    <mergeCell ref="M19:N19"/>
    <mergeCell ref="C6:F6"/>
    <mergeCell ref="C7:D7"/>
    <mergeCell ref="I7:J7"/>
    <mergeCell ref="O7:P7"/>
    <mergeCell ref="F7:G7"/>
    <mergeCell ref="O63:P63"/>
    <mergeCell ref="O10:T10"/>
    <mergeCell ref="O11:T11"/>
    <mergeCell ref="O12:T12"/>
    <mergeCell ref="G63:H63"/>
    <mergeCell ref="C63:F63"/>
    <mergeCell ref="F9:J10"/>
    <mergeCell ref="I15:J16"/>
    <mergeCell ref="C15:D16"/>
    <mergeCell ref="E15:F16"/>
    <mergeCell ref="G17:H18"/>
    <mergeCell ref="I17:J18"/>
    <mergeCell ref="M11:N11"/>
    <mergeCell ref="M12:N12"/>
    <mergeCell ref="M17:N17"/>
    <mergeCell ref="G6:K6"/>
    <mergeCell ref="L6:O6"/>
    <mergeCell ref="P6:T6"/>
    <mergeCell ref="S25:T25"/>
    <mergeCell ref="S26:T26"/>
    <mergeCell ref="S27:T27"/>
    <mergeCell ref="C76:H77"/>
    <mergeCell ref="Q63:T63"/>
    <mergeCell ref="G67:H67"/>
    <mergeCell ref="C67:F67"/>
    <mergeCell ref="C64:H65"/>
    <mergeCell ref="C66:H66"/>
    <mergeCell ref="C68:H69"/>
    <mergeCell ref="I72:T74"/>
    <mergeCell ref="I75:J75"/>
    <mergeCell ref="K75:N75"/>
    <mergeCell ref="B1:T1"/>
    <mergeCell ref="B58:T58"/>
    <mergeCell ref="A57:A83"/>
    <mergeCell ref="B57:T57"/>
    <mergeCell ref="L9:T9"/>
    <mergeCell ref="N23:R23"/>
    <mergeCell ref="N24:R24"/>
    <mergeCell ref="N25:R25"/>
    <mergeCell ref="I60:T62"/>
    <mergeCell ref="I64:T66"/>
    <mergeCell ref="I67:J67"/>
    <mergeCell ref="K67:N67"/>
    <mergeCell ref="O67:P67"/>
    <mergeCell ref="Q67:T67"/>
    <mergeCell ref="I68:T70"/>
    <mergeCell ref="I71:J71"/>
    <mergeCell ref="K71:N71"/>
    <mergeCell ref="O71:P71"/>
    <mergeCell ref="Q71:T71"/>
    <mergeCell ref="I63:J63"/>
    <mergeCell ref="K63:N63"/>
    <mergeCell ref="I76:T78"/>
    <mergeCell ref="O75:P75"/>
    <mergeCell ref="Q75:T75"/>
    <mergeCell ref="F111:H111"/>
    <mergeCell ref="A85:A111"/>
    <mergeCell ref="B85:T85"/>
    <mergeCell ref="C88:H89"/>
    <mergeCell ref="I88:T91"/>
    <mergeCell ref="C90:H90"/>
    <mergeCell ref="C92:H93"/>
    <mergeCell ref="I92:T95"/>
    <mergeCell ref="C94:H94"/>
    <mergeCell ref="C96:H97"/>
    <mergeCell ref="C111:E111"/>
    <mergeCell ref="C110:H110"/>
    <mergeCell ref="C95:E95"/>
    <mergeCell ref="I96:T99"/>
    <mergeCell ref="I100:T103"/>
    <mergeCell ref="I104:T107"/>
    <mergeCell ref="I108:T111"/>
    <mergeCell ref="B86:T86"/>
    <mergeCell ref="C91:E91"/>
    <mergeCell ref="C104:H105"/>
    <mergeCell ref="C106:H106"/>
    <mergeCell ref="C108:H109"/>
    <mergeCell ref="C70:H70"/>
    <mergeCell ref="C72:H73"/>
    <mergeCell ref="C74:H74"/>
    <mergeCell ref="C98:H98"/>
    <mergeCell ref="C100:H101"/>
    <mergeCell ref="C102:H102"/>
    <mergeCell ref="F99:H99"/>
    <mergeCell ref="F91:H91"/>
    <mergeCell ref="F103:H103"/>
    <mergeCell ref="A1:A27"/>
    <mergeCell ref="C9:E10"/>
    <mergeCell ref="N27:R27"/>
    <mergeCell ref="N26:R26"/>
    <mergeCell ref="F95:H95"/>
    <mergeCell ref="C60:H61"/>
    <mergeCell ref="C62:H62"/>
    <mergeCell ref="K83:N83"/>
    <mergeCell ref="O83:P83"/>
    <mergeCell ref="Q83:T83"/>
    <mergeCell ref="C83:F83"/>
    <mergeCell ref="G83:H83"/>
    <mergeCell ref="C78:H78"/>
    <mergeCell ref="C80:H81"/>
    <mergeCell ref="C82:H82"/>
    <mergeCell ref="I79:J79"/>
    <mergeCell ref="K79:N79"/>
    <mergeCell ref="O79:P79"/>
    <mergeCell ref="Q79:T79"/>
    <mergeCell ref="C99:E99"/>
    <mergeCell ref="C103:E103"/>
    <mergeCell ref="C17:D18"/>
    <mergeCell ref="E17:F18"/>
    <mergeCell ref="M14:N14"/>
    <mergeCell ref="M15:N15"/>
    <mergeCell ref="O17:T17"/>
    <mergeCell ref="O18:T18"/>
    <mergeCell ref="O19:T19"/>
    <mergeCell ref="O20:T20"/>
    <mergeCell ref="G15:H16"/>
    <mergeCell ref="L7:M7"/>
    <mergeCell ref="R7:S7"/>
    <mergeCell ref="C107:E107"/>
    <mergeCell ref="F107:H107"/>
    <mergeCell ref="C71:F71"/>
    <mergeCell ref="G71:H71"/>
    <mergeCell ref="C75:F75"/>
    <mergeCell ref="G75:H75"/>
    <mergeCell ref="C79:F79"/>
    <mergeCell ref="G79:H79"/>
    <mergeCell ref="C37:T37"/>
    <mergeCell ref="C38:D38"/>
    <mergeCell ref="E38:F38"/>
    <mergeCell ref="G38:H38"/>
    <mergeCell ref="I38:J38"/>
    <mergeCell ref="K38:L38"/>
    <mergeCell ref="M38:N38"/>
    <mergeCell ref="O38:P38"/>
    <mergeCell ref="Q38:R38"/>
    <mergeCell ref="S38:T38"/>
    <mergeCell ref="C39:D39"/>
    <mergeCell ref="E39:F39"/>
    <mergeCell ref="G39:H39"/>
    <mergeCell ref="I39:J39"/>
    <mergeCell ref="K39:L39"/>
    <mergeCell ref="V1:V27"/>
    <mergeCell ref="X9:Z10"/>
    <mergeCell ref="AI27:AM27"/>
    <mergeCell ref="AI26:AM26"/>
    <mergeCell ref="AA95:AC95"/>
    <mergeCell ref="AA111:AC111"/>
    <mergeCell ref="V85:V111"/>
    <mergeCell ref="W85:AO85"/>
    <mergeCell ref="X88:AC89"/>
    <mergeCell ref="AD88:AO91"/>
    <mergeCell ref="X90:AC90"/>
    <mergeCell ref="X92:AC93"/>
    <mergeCell ref="AD92:AO95"/>
    <mergeCell ref="X94:AC94"/>
    <mergeCell ref="X96:AC97"/>
    <mergeCell ref="X111:Z111"/>
    <mergeCell ref="X110:AC110"/>
    <mergeCell ref="AA103:AC103"/>
    <mergeCell ref="X107:Z107"/>
    <mergeCell ref="AA107:AC107"/>
    <mergeCell ref="X71:AA71"/>
    <mergeCell ref="AB71:AC71"/>
    <mergeCell ref="X75:AA75"/>
    <mergeCell ref="AB75:AC75"/>
    <mergeCell ref="AJ79:AK79"/>
    <mergeCell ref="AL79:AO79"/>
    <mergeCell ref="X76:AC77"/>
    <mergeCell ref="AL63:AO63"/>
    <mergeCell ref="X70:AC70"/>
    <mergeCell ref="X72:AC73"/>
    <mergeCell ref="X74:AC74"/>
    <mergeCell ref="X79:AA79"/>
    <mergeCell ref="AB79:AC79"/>
    <mergeCell ref="AD72:AO74"/>
    <mergeCell ref="AD75:AE75"/>
    <mergeCell ref="AF75:AI75"/>
    <mergeCell ref="AJ75:AK75"/>
    <mergeCell ref="AL75:AO75"/>
    <mergeCell ref="X68:AC69"/>
    <mergeCell ref="X67:AA67"/>
    <mergeCell ref="X64:AC65"/>
    <mergeCell ref="X66:AC66"/>
    <mergeCell ref="AB63:AC63"/>
    <mergeCell ref="X95:Z95"/>
    <mergeCell ref="AD96:AO99"/>
    <mergeCell ref="AD100:AO103"/>
    <mergeCell ref="AD104:AO107"/>
    <mergeCell ref="AD108:AO111"/>
    <mergeCell ref="W86:AO86"/>
    <mergeCell ref="X91:Z91"/>
    <mergeCell ref="AA91:AC91"/>
    <mergeCell ref="AF83:AI83"/>
    <mergeCell ref="AJ83:AK83"/>
    <mergeCell ref="AL83:AO83"/>
    <mergeCell ref="X83:AA83"/>
    <mergeCell ref="AB83:AC83"/>
    <mergeCell ref="X98:AC98"/>
    <mergeCell ref="X100:AC101"/>
    <mergeCell ref="X102:AC102"/>
    <mergeCell ref="AA99:AC99"/>
    <mergeCell ref="X104:AC105"/>
    <mergeCell ref="X106:AC106"/>
    <mergeCell ref="X108:AC109"/>
    <mergeCell ref="X99:Z99"/>
    <mergeCell ref="X103:Z103"/>
    <mergeCell ref="X19:Y20"/>
    <mergeCell ref="Z19:AA20"/>
    <mergeCell ref="W1:AO1"/>
    <mergeCell ref="W58:AO58"/>
    <mergeCell ref="V57:V83"/>
    <mergeCell ref="W57:AO57"/>
    <mergeCell ref="AG9:AO9"/>
    <mergeCell ref="AI23:AM23"/>
    <mergeCell ref="AI24:AM24"/>
    <mergeCell ref="AI25:AM25"/>
    <mergeCell ref="AD60:AO62"/>
    <mergeCell ref="AD64:AO66"/>
    <mergeCell ref="AD67:AE67"/>
    <mergeCell ref="AF67:AI67"/>
    <mergeCell ref="AJ67:AK67"/>
    <mergeCell ref="AL67:AO67"/>
    <mergeCell ref="AD68:AO70"/>
    <mergeCell ref="AD71:AE71"/>
    <mergeCell ref="AF71:AI71"/>
    <mergeCell ref="AJ71:AK71"/>
    <mergeCell ref="AL71:AO71"/>
    <mergeCell ref="AD63:AE63"/>
    <mergeCell ref="AF63:AI63"/>
    <mergeCell ref="AD76:AO78"/>
    <mergeCell ref="AD80:AO82"/>
    <mergeCell ref="AB67:AC67"/>
    <mergeCell ref="AD83:AE83"/>
    <mergeCell ref="X78:AC78"/>
    <mergeCell ref="X80:AC81"/>
    <mergeCell ref="X82:AC82"/>
    <mergeCell ref="AD79:AE79"/>
    <mergeCell ref="AF79:AI79"/>
    <mergeCell ref="AA7:AB7"/>
    <mergeCell ref="AJ63:AK63"/>
    <mergeCell ref="AJ10:AO10"/>
    <mergeCell ref="AJ11:AO11"/>
    <mergeCell ref="AJ12:AO12"/>
    <mergeCell ref="AG16:AO16"/>
    <mergeCell ref="AJ15:AO15"/>
    <mergeCell ref="AJ13:AO13"/>
    <mergeCell ref="AJ14:AO14"/>
    <mergeCell ref="AJ21:AO21"/>
    <mergeCell ref="AG21:AI21"/>
    <mergeCell ref="AG20:AI20"/>
    <mergeCell ref="AH13:AI13"/>
    <mergeCell ref="AH14:AI14"/>
    <mergeCell ref="AH15:AI15"/>
    <mergeCell ref="AJ17:AO17"/>
    <mergeCell ref="AJ18:AO18"/>
    <mergeCell ref="AJ19:AO19"/>
    <mergeCell ref="X63:AA63"/>
    <mergeCell ref="AA9:AE10"/>
    <mergeCell ref="AD15:AE16"/>
    <mergeCell ref="X15:Y16"/>
    <mergeCell ref="Z15:AA16"/>
    <mergeCell ref="AB17:AC18"/>
    <mergeCell ref="AD17:AE18"/>
    <mergeCell ref="X60:AC61"/>
    <mergeCell ref="X62:AC62"/>
    <mergeCell ref="X17:Y18"/>
    <mergeCell ref="Z17:AA18"/>
    <mergeCell ref="AB15:AC16"/>
    <mergeCell ref="AB19:AC20"/>
    <mergeCell ref="AD19:AE20"/>
    <mergeCell ref="AG23:AH27"/>
    <mergeCell ref="X22:AE22"/>
    <mergeCell ref="X23:AE27"/>
    <mergeCell ref="AG22:AI22"/>
    <mergeCell ref="AJ22:AO22"/>
    <mergeCell ref="AH11:AI11"/>
    <mergeCell ref="AH12:AI12"/>
    <mergeCell ref="AH17:AI17"/>
    <mergeCell ref="AB6:AF6"/>
    <mergeCell ref="AG6:AJ6"/>
    <mergeCell ref="AK6:AO6"/>
    <mergeCell ref="X3:Y3"/>
    <mergeCell ref="X4:Y4"/>
    <mergeCell ref="Z3:AF3"/>
    <mergeCell ref="Z4:AF4"/>
    <mergeCell ref="AC12:AE12"/>
    <mergeCell ref="AC13:AE13"/>
    <mergeCell ref="X12:AB12"/>
    <mergeCell ref="X13:AB13"/>
    <mergeCell ref="AG4:AH4"/>
    <mergeCell ref="AI4:AO4"/>
    <mergeCell ref="AH10:AI10"/>
    <mergeCell ref="AG3:AH3"/>
    <mergeCell ref="AI3:AO3"/>
    <mergeCell ref="AG7:AH7"/>
    <mergeCell ref="AM7:AN7"/>
    <mergeCell ref="AH18:AI18"/>
    <mergeCell ref="AH19:AI19"/>
    <mergeCell ref="X6:AA6"/>
    <mergeCell ref="X7:Y7"/>
    <mergeCell ref="AD7:AE7"/>
    <mergeCell ref="AJ7:AK7"/>
    <mergeCell ref="CG1:CG27"/>
    <mergeCell ref="CH1:CZ1"/>
    <mergeCell ref="AS3:AT3"/>
    <mergeCell ref="AU3:BA3"/>
    <mergeCell ref="BB3:BC3"/>
    <mergeCell ref="BD3:BJ3"/>
    <mergeCell ref="AS4:AT4"/>
    <mergeCell ref="AU4:BA4"/>
    <mergeCell ref="BB4:BC4"/>
    <mergeCell ref="BD4:BJ4"/>
    <mergeCell ref="AS6:AV6"/>
    <mergeCell ref="AW6:BA6"/>
    <mergeCell ref="BB6:BE6"/>
    <mergeCell ref="BF6:BJ6"/>
    <mergeCell ref="AS9:AU10"/>
    <mergeCell ref="AV9:AZ10"/>
    <mergeCell ref="BB9:BJ9"/>
    <mergeCell ref="BC10:BD10"/>
    <mergeCell ref="BE10:BJ10"/>
    <mergeCell ref="BC11:BD11"/>
    <mergeCell ref="BE11:BJ11"/>
    <mergeCell ref="AS7:AT7"/>
    <mergeCell ref="AV7:AW7"/>
    <mergeCell ref="AY7:AZ7"/>
    <mergeCell ref="BB7:BC7"/>
    <mergeCell ref="BE7:BF7"/>
    <mergeCell ref="BH7:BI7"/>
    <mergeCell ref="AJ20:AO20"/>
    <mergeCell ref="BT7:BU7"/>
    <mergeCell ref="BZ7:CA7"/>
    <mergeCell ref="AQ1:AQ27"/>
    <mergeCell ref="AR1:BJ1"/>
    <mergeCell ref="BL1:BL27"/>
    <mergeCell ref="BM1:CE1"/>
    <mergeCell ref="AN23:AO23"/>
    <mergeCell ref="AN24:AO24"/>
    <mergeCell ref="AN25:AO25"/>
    <mergeCell ref="AN26:AO26"/>
    <mergeCell ref="AN27:AO27"/>
    <mergeCell ref="BX15:BY15"/>
    <mergeCell ref="BZ15:CE15"/>
    <mergeCell ref="BW16:CE16"/>
    <mergeCell ref="BT17:BU18"/>
    <mergeCell ref="AS12:AW12"/>
    <mergeCell ref="AX12:AZ12"/>
    <mergeCell ref="BC12:BD12"/>
    <mergeCell ref="BE12:BJ12"/>
    <mergeCell ref="AS13:AW13"/>
    <mergeCell ref="AX13:AZ13"/>
    <mergeCell ref="BC13:BD13"/>
    <mergeCell ref="BE13:BJ13"/>
    <mergeCell ref="BC14:BD14"/>
    <mergeCell ref="BE14:BJ14"/>
    <mergeCell ref="AS15:AT16"/>
    <mergeCell ref="AU15:AV16"/>
    <mergeCell ref="AW15:AX16"/>
    <mergeCell ref="AY15:AZ16"/>
    <mergeCell ref="BC15:BD15"/>
    <mergeCell ref="BE15:BJ15"/>
    <mergeCell ref="AU17:AV18"/>
    <mergeCell ref="AW17:AX18"/>
    <mergeCell ref="AY17:AZ18"/>
    <mergeCell ref="BQ7:BR7"/>
    <mergeCell ref="BD25:BH25"/>
    <mergeCell ref="BI25:BJ25"/>
    <mergeCell ref="BD26:BH26"/>
    <mergeCell ref="BI26:BJ26"/>
    <mergeCell ref="BD27:BH27"/>
    <mergeCell ref="BI27:BJ27"/>
    <mergeCell ref="AS22:AZ22"/>
    <mergeCell ref="BB22:BD22"/>
    <mergeCell ref="BE22:BJ22"/>
    <mergeCell ref="AS23:AZ27"/>
    <mergeCell ref="BB23:BC27"/>
    <mergeCell ref="BD23:BH23"/>
    <mergeCell ref="BI23:BJ23"/>
    <mergeCell ref="BD24:BH24"/>
    <mergeCell ref="BI24:BJ24"/>
    <mergeCell ref="BB20:BD20"/>
    <mergeCell ref="BE20:BJ20"/>
    <mergeCell ref="BB21:BD21"/>
    <mergeCell ref="BE21:BJ21"/>
    <mergeCell ref="BN15:BO16"/>
    <mergeCell ref="BP15:BQ16"/>
    <mergeCell ref="BR15:BS16"/>
    <mergeCell ref="AS17:AT18"/>
    <mergeCell ref="BC17:BD17"/>
    <mergeCell ref="BE17:BJ17"/>
    <mergeCell ref="BC18:BD18"/>
    <mergeCell ref="BE18:BJ18"/>
    <mergeCell ref="AS19:AT20"/>
    <mergeCell ref="AU19:AV20"/>
    <mergeCell ref="AW19:AX20"/>
    <mergeCell ref="AY19:AZ20"/>
    <mergeCell ref="BE67:BF67"/>
    <mergeCell ref="BG67:BJ67"/>
    <mergeCell ref="AS68:AX69"/>
    <mergeCell ref="AY68:BJ70"/>
    <mergeCell ref="AS70:AX70"/>
    <mergeCell ref="BC19:BD19"/>
    <mergeCell ref="BE19:BJ19"/>
    <mergeCell ref="BB16:BJ16"/>
    <mergeCell ref="BL57:BL83"/>
    <mergeCell ref="AU53:AV53"/>
    <mergeCell ref="AS53:AT53"/>
    <mergeCell ref="AS52:BJ52"/>
    <mergeCell ref="AU50:BJ50"/>
    <mergeCell ref="AS50:AT50"/>
    <mergeCell ref="BI49:BJ49"/>
    <mergeCell ref="BG49:BH49"/>
    <mergeCell ref="BE49:BF49"/>
    <mergeCell ref="BC49:BD49"/>
    <mergeCell ref="BA49:BB49"/>
    <mergeCell ref="AY49:AZ49"/>
    <mergeCell ref="BW21:BY21"/>
    <mergeCell ref="BZ21:CE21"/>
    <mergeCell ref="BN22:BU22"/>
    <mergeCell ref="BW22:BY22"/>
    <mergeCell ref="BZ22:CE22"/>
    <mergeCell ref="BN17:BO18"/>
    <mergeCell ref="BP17:BQ18"/>
    <mergeCell ref="BR17:BS18"/>
    <mergeCell ref="BZ10:CE10"/>
    <mergeCell ref="BX11:BY11"/>
    <mergeCell ref="BZ11:CE11"/>
    <mergeCell ref="BT15:BU16"/>
    <mergeCell ref="BN12:BR12"/>
    <mergeCell ref="BS12:BU12"/>
    <mergeCell ref="BX12:BY12"/>
    <mergeCell ref="BZ12:CE12"/>
    <mergeCell ref="BN13:BR13"/>
    <mergeCell ref="BS13:BU13"/>
    <mergeCell ref="BX13:BY13"/>
    <mergeCell ref="BZ13:CE13"/>
    <mergeCell ref="BX14:BY14"/>
    <mergeCell ref="BZ14:CE14"/>
    <mergeCell ref="BX17:BY17"/>
    <mergeCell ref="BZ17:CE17"/>
    <mergeCell ref="BX18:BY18"/>
    <mergeCell ref="BZ18:CE18"/>
    <mergeCell ref="BN19:BO20"/>
    <mergeCell ref="BP19:BQ20"/>
    <mergeCell ref="BR19:BS20"/>
    <mergeCell ref="BT19:BU20"/>
    <mergeCell ref="BX19:BY19"/>
    <mergeCell ref="BZ19:CE19"/>
    <mergeCell ref="BG75:BJ75"/>
    <mergeCell ref="AS76:AX77"/>
    <mergeCell ref="AY76:BJ78"/>
    <mergeCell ref="AS78:AX78"/>
    <mergeCell ref="AS71:AV71"/>
    <mergeCell ref="AW71:AX71"/>
    <mergeCell ref="AY71:AZ71"/>
    <mergeCell ref="BA71:BD71"/>
    <mergeCell ref="BE71:BF71"/>
    <mergeCell ref="BG71:BJ71"/>
    <mergeCell ref="AS72:AX73"/>
    <mergeCell ref="AY72:BJ74"/>
    <mergeCell ref="AS74:AX74"/>
    <mergeCell ref="AQ57:AQ83"/>
    <mergeCell ref="AR57:BJ57"/>
    <mergeCell ref="AR58:BJ58"/>
    <mergeCell ref="AS60:AX61"/>
    <mergeCell ref="AY60:BJ62"/>
    <mergeCell ref="AS62:AX62"/>
    <mergeCell ref="AS63:AV63"/>
    <mergeCell ref="AW63:AX63"/>
    <mergeCell ref="AY63:AZ63"/>
    <mergeCell ref="BA63:BD63"/>
    <mergeCell ref="BE63:BF63"/>
    <mergeCell ref="BG63:BJ63"/>
    <mergeCell ref="AS64:AX65"/>
    <mergeCell ref="AY64:BJ66"/>
    <mergeCell ref="AS66:AX66"/>
    <mergeCell ref="AS67:AV67"/>
    <mergeCell ref="AW67:AX67"/>
    <mergeCell ref="AY67:AZ67"/>
    <mergeCell ref="BA67:BD67"/>
    <mergeCell ref="AQ85:AQ111"/>
    <mergeCell ref="AR85:BJ85"/>
    <mergeCell ref="AR86:BJ86"/>
    <mergeCell ref="AS88:AX89"/>
    <mergeCell ref="AY88:BJ91"/>
    <mergeCell ref="AS90:AX90"/>
    <mergeCell ref="AS91:AU91"/>
    <mergeCell ref="AV91:AX91"/>
    <mergeCell ref="AS92:AX93"/>
    <mergeCell ref="AY92:BJ95"/>
    <mergeCell ref="AS94:AX94"/>
    <mergeCell ref="AS95:AU95"/>
    <mergeCell ref="AV95:AX95"/>
    <mergeCell ref="AS96:AX97"/>
    <mergeCell ref="AY96:BJ99"/>
    <mergeCell ref="AS98:AX98"/>
    <mergeCell ref="AS99:AU99"/>
    <mergeCell ref="AV99:AX99"/>
    <mergeCell ref="BW9:CE9"/>
    <mergeCell ref="BX10:BY10"/>
    <mergeCell ref="AS100:AX101"/>
    <mergeCell ref="AY100:BJ103"/>
    <mergeCell ref="AS102:AX102"/>
    <mergeCell ref="AS103:AU103"/>
    <mergeCell ref="AV103:AX103"/>
    <mergeCell ref="AS104:AX105"/>
    <mergeCell ref="AY104:BJ107"/>
    <mergeCell ref="AS106:AX106"/>
    <mergeCell ref="AS107:AU107"/>
    <mergeCell ref="AV107:AX107"/>
    <mergeCell ref="AS83:AV83"/>
    <mergeCell ref="AW83:AX83"/>
    <mergeCell ref="AY83:AZ83"/>
    <mergeCell ref="BA83:BD83"/>
    <mergeCell ref="BE83:BF83"/>
    <mergeCell ref="BG83:BJ83"/>
    <mergeCell ref="AS79:AV79"/>
    <mergeCell ref="AW79:AX79"/>
    <mergeCell ref="AY79:AZ79"/>
    <mergeCell ref="BA79:BD79"/>
    <mergeCell ref="BE79:BF79"/>
    <mergeCell ref="BG79:BJ79"/>
    <mergeCell ref="AS80:AX81"/>
    <mergeCell ref="AY80:BJ82"/>
    <mergeCell ref="AS82:AX82"/>
    <mergeCell ref="AS75:AV75"/>
    <mergeCell ref="AW75:AX75"/>
    <mergeCell ref="AY75:AZ75"/>
    <mergeCell ref="BA75:BD75"/>
    <mergeCell ref="BE75:BF75"/>
    <mergeCell ref="BW20:BY20"/>
    <mergeCell ref="BZ20:CE20"/>
    <mergeCell ref="AS108:AX109"/>
    <mergeCell ref="AY108:BJ111"/>
    <mergeCell ref="AS110:AX110"/>
    <mergeCell ref="AS111:AU111"/>
    <mergeCell ref="AV111:AX111"/>
    <mergeCell ref="BN3:BO3"/>
    <mergeCell ref="BP3:BV3"/>
    <mergeCell ref="BW3:BX3"/>
    <mergeCell ref="BY3:CE3"/>
    <mergeCell ref="BN4:BO4"/>
    <mergeCell ref="BP4:BV4"/>
    <mergeCell ref="BW4:BX4"/>
    <mergeCell ref="BY4:CE4"/>
    <mergeCell ref="BN6:BQ6"/>
    <mergeCell ref="BR6:BV6"/>
    <mergeCell ref="BW6:BZ6"/>
    <mergeCell ref="CA6:CE6"/>
    <mergeCell ref="BN7:BO7"/>
    <mergeCell ref="BW7:BX7"/>
    <mergeCell ref="CC7:CD7"/>
    <mergeCell ref="BN9:BP10"/>
    <mergeCell ref="BQ9:BU10"/>
    <mergeCell ref="BZ67:CA67"/>
    <mergeCell ref="CB67:CE67"/>
    <mergeCell ref="BN68:BS69"/>
    <mergeCell ref="BT68:CE70"/>
    <mergeCell ref="BN70:BS70"/>
    <mergeCell ref="BN23:BU27"/>
    <mergeCell ref="BW23:BX27"/>
    <mergeCell ref="BY23:CC23"/>
    <mergeCell ref="CD23:CE23"/>
    <mergeCell ref="BY24:CC24"/>
    <mergeCell ref="CD24:CE24"/>
    <mergeCell ref="BY25:CC25"/>
    <mergeCell ref="CD25:CE25"/>
    <mergeCell ref="BY26:CC26"/>
    <mergeCell ref="CD26:CE26"/>
    <mergeCell ref="BY27:CC27"/>
    <mergeCell ref="CD27:CE27"/>
    <mergeCell ref="CB75:CE75"/>
    <mergeCell ref="BN76:BS77"/>
    <mergeCell ref="BT76:CE78"/>
    <mergeCell ref="BN78:BS78"/>
    <mergeCell ref="BN71:BQ71"/>
    <mergeCell ref="BR71:BS71"/>
    <mergeCell ref="BT71:BU71"/>
    <mergeCell ref="BV71:BY71"/>
    <mergeCell ref="BZ71:CA71"/>
    <mergeCell ref="CB71:CE71"/>
    <mergeCell ref="BN72:BS73"/>
    <mergeCell ref="BT72:CE74"/>
    <mergeCell ref="BN74:BS74"/>
    <mergeCell ref="BM57:CE57"/>
    <mergeCell ref="BM58:CE58"/>
    <mergeCell ref="BN60:BS61"/>
    <mergeCell ref="BT60:CE62"/>
    <mergeCell ref="BN62:BS62"/>
    <mergeCell ref="BN63:BQ63"/>
    <mergeCell ref="BR63:BS63"/>
    <mergeCell ref="BT63:BU63"/>
    <mergeCell ref="BV63:BY63"/>
    <mergeCell ref="BZ63:CA63"/>
    <mergeCell ref="CB63:CE63"/>
    <mergeCell ref="BN64:BS65"/>
    <mergeCell ref="BT64:CE66"/>
    <mergeCell ref="BN66:BS66"/>
    <mergeCell ref="BN67:BQ67"/>
    <mergeCell ref="BR67:BS67"/>
    <mergeCell ref="BT67:BU67"/>
    <mergeCell ref="BV67:BY67"/>
    <mergeCell ref="BL85:BL111"/>
    <mergeCell ref="BM85:CE85"/>
    <mergeCell ref="BM86:CE86"/>
    <mergeCell ref="BN88:BS89"/>
    <mergeCell ref="BT88:CE91"/>
    <mergeCell ref="BN90:BS90"/>
    <mergeCell ref="BN91:BP91"/>
    <mergeCell ref="BQ91:BS91"/>
    <mergeCell ref="BN92:BS93"/>
    <mergeCell ref="BT92:CE95"/>
    <mergeCell ref="BN94:BS94"/>
    <mergeCell ref="BN95:BP95"/>
    <mergeCell ref="BQ95:BS95"/>
    <mergeCell ref="BN96:BS97"/>
    <mergeCell ref="BT96:CE99"/>
    <mergeCell ref="BN98:BS98"/>
    <mergeCell ref="BN99:BP99"/>
    <mergeCell ref="BQ99:BS99"/>
    <mergeCell ref="CX7:CY7"/>
    <mergeCell ref="CI9:CK10"/>
    <mergeCell ref="BN100:BS101"/>
    <mergeCell ref="BT100:CE103"/>
    <mergeCell ref="BN102:BS102"/>
    <mergeCell ref="BN103:BP103"/>
    <mergeCell ref="BQ103:BS103"/>
    <mergeCell ref="BN104:BS105"/>
    <mergeCell ref="BT104:CE107"/>
    <mergeCell ref="BN106:BS106"/>
    <mergeCell ref="BN107:BP107"/>
    <mergeCell ref="BQ107:BS107"/>
    <mergeCell ref="BN83:BQ83"/>
    <mergeCell ref="BR83:BS83"/>
    <mergeCell ref="BT83:BU83"/>
    <mergeCell ref="BV83:BY83"/>
    <mergeCell ref="BZ83:CA83"/>
    <mergeCell ref="CB83:CE83"/>
    <mergeCell ref="BN79:BQ79"/>
    <mergeCell ref="BR79:BS79"/>
    <mergeCell ref="BT79:BU79"/>
    <mergeCell ref="BV79:BY79"/>
    <mergeCell ref="BZ79:CA79"/>
    <mergeCell ref="CB79:CE79"/>
    <mergeCell ref="BN80:BS81"/>
    <mergeCell ref="BT80:CE82"/>
    <mergeCell ref="BN82:BS82"/>
    <mergeCell ref="BN75:BQ75"/>
    <mergeCell ref="BR75:BS75"/>
    <mergeCell ref="BT75:BU75"/>
    <mergeCell ref="BV75:BY75"/>
    <mergeCell ref="BZ75:CA75"/>
    <mergeCell ref="CR9:CZ9"/>
    <mergeCell ref="CS10:CT10"/>
    <mergeCell ref="CU10:CZ10"/>
    <mergeCell ref="CS11:CT11"/>
    <mergeCell ref="CU11:CZ11"/>
    <mergeCell ref="CI12:CM12"/>
    <mergeCell ref="CN12:CP12"/>
    <mergeCell ref="CS12:CT12"/>
    <mergeCell ref="CU12:CZ12"/>
    <mergeCell ref="CL9:CP10"/>
    <mergeCell ref="BN108:BS109"/>
    <mergeCell ref="BT108:CE111"/>
    <mergeCell ref="BN110:BS110"/>
    <mergeCell ref="BN111:BP111"/>
    <mergeCell ref="BQ111:BS111"/>
    <mergeCell ref="CI3:CJ3"/>
    <mergeCell ref="CK3:CQ3"/>
    <mergeCell ref="CR3:CS3"/>
    <mergeCell ref="CT3:CZ3"/>
    <mergeCell ref="CI4:CJ4"/>
    <mergeCell ref="CK4:CQ4"/>
    <mergeCell ref="CR4:CS4"/>
    <mergeCell ref="CT4:CZ4"/>
    <mergeCell ref="CI6:CL6"/>
    <mergeCell ref="CM6:CQ6"/>
    <mergeCell ref="CR6:CU6"/>
    <mergeCell ref="CV6:CZ6"/>
    <mergeCell ref="CI7:CJ7"/>
    <mergeCell ref="CL7:CM7"/>
    <mergeCell ref="CO7:CP7"/>
    <mergeCell ref="CR7:CS7"/>
    <mergeCell ref="CU7:CV7"/>
    <mergeCell ref="CI17:CJ18"/>
    <mergeCell ref="CK17:CL18"/>
    <mergeCell ref="CM17:CN18"/>
    <mergeCell ref="CO17:CP18"/>
    <mergeCell ref="CS17:CT17"/>
    <mergeCell ref="CU17:CZ17"/>
    <mergeCell ref="CS18:CT18"/>
    <mergeCell ref="CU18:CZ18"/>
    <mergeCell ref="CI19:CJ20"/>
    <mergeCell ref="CK19:CL20"/>
    <mergeCell ref="CM19:CN20"/>
    <mergeCell ref="CO19:CP20"/>
    <mergeCell ref="CS19:CT19"/>
    <mergeCell ref="CU19:CZ19"/>
    <mergeCell ref="CR20:CT20"/>
    <mergeCell ref="CU20:CZ20"/>
    <mergeCell ref="CI13:CM13"/>
    <mergeCell ref="CN13:CP13"/>
    <mergeCell ref="CS13:CT13"/>
    <mergeCell ref="CU13:CZ13"/>
    <mergeCell ref="CS14:CT14"/>
    <mergeCell ref="CU14:CZ14"/>
    <mergeCell ref="CI15:CJ16"/>
    <mergeCell ref="CK15:CL16"/>
    <mergeCell ref="CM15:CN16"/>
    <mergeCell ref="CO15:CP16"/>
    <mergeCell ref="CS15:CT15"/>
    <mergeCell ref="CU15:CZ15"/>
    <mergeCell ref="CR16:CZ16"/>
    <mergeCell ref="CI82:CN82"/>
    <mergeCell ref="CI75:CL75"/>
    <mergeCell ref="CM75:CN75"/>
    <mergeCell ref="CO75:CP75"/>
    <mergeCell ref="CQ75:CT75"/>
    <mergeCell ref="CU75:CV75"/>
    <mergeCell ref="CW75:CZ75"/>
    <mergeCell ref="CI76:CN77"/>
    <mergeCell ref="CR21:CT21"/>
    <mergeCell ref="CU21:CZ21"/>
    <mergeCell ref="CI22:CP22"/>
    <mergeCell ref="CR22:CT22"/>
    <mergeCell ref="CU22:CZ22"/>
    <mergeCell ref="CI23:CP27"/>
    <mergeCell ref="CR23:CS27"/>
    <mergeCell ref="CT23:CX23"/>
    <mergeCell ref="CY23:CZ23"/>
    <mergeCell ref="CT24:CX24"/>
    <mergeCell ref="CY24:CZ24"/>
    <mergeCell ref="CT25:CX25"/>
    <mergeCell ref="CY25:CZ25"/>
    <mergeCell ref="CT26:CX26"/>
    <mergeCell ref="CY26:CZ26"/>
    <mergeCell ref="CT27:CX27"/>
    <mergeCell ref="CY27:CZ27"/>
    <mergeCell ref="CI60:CN61"/>
    <mergeCell ref="CO60:CZ62"/>
    <mergeCell ref="CI62:CN62"/>
    <mergeCell ref="CI63:CL63"/>
    <mergeCell ref="CM63:CN63"/>
    <mergeCell ref="CO63:CP63"/>
    <mergeCell ref="CQ63:CT63"/>
    <mergeCell ref="CU63:CV63"/>
    <mergeCell ref="CW63:CZ63"/>
    <mergeCell ref="CI64:CN65"/>
    <mergeCell ref="CO64:CZ66"/>
    <mergeCell ref="CI66:CN66"/>
    <mergeCell ref="CI67:CL67"/>
    <mergeCell ref="CM67:CN67"/>
    <mergeCell ref="CO67:CP67"/>
    <mergeCell ref="CQ67:CT67"/>
    <mergeCell ref="CU67:CV67"/>
    <mergeCell ref="CW67:CZ67"/>
    <mergeCell ref="CO76:CZ78"/>
    <mergeCell ref="CI78:CN78"/>
    <mergeCell ref="CI71:CL71"/>
    <mergeCell ref="CM71:CN71"/>
    <mergeCell ref="CO71:CP71"/>
    <mergeCell ref="CQ71:CT71"/>
    <mergeCell ref="CU71:CV71"/>
    <mergeCell ref="CW71:CZ71"/>
    <mergeCell ref="CI72:CN73"/>
    <mergeCell ref="CO72:CZ74"/>
    <mergeCell ref="CI74:CN74"/>
    <mergeCell ref="CI68:CN69"/>
    <mergeCell ref="CO68:CZ70"/>
    <mergeCell ref="CI70:CN70"/>
    <mergeCell ref="CG85:CG111"/>
    <mergeCell ref="CH85:CZ85"/>
    <mergeCell ref="CH86:CZ86"/>
    <mergeCell ref="CI88:CN89"/>
    <mergeCell ref="CO88:CZ91"/>
    <mergeCell ref="CI90:CN90"/>
    <mergeCell ref="CI91:CK91"/>
    <mergeCell ref="CL91:CN91"/>
    <mergeCell ref="CI92:CN93"/>
    <mergeCell ref="CO92:CZ95"/>
    <mergeCell ref="CI94:CN94"/>
    <mergeCell ref="CI95:CK95"/>
    <mergeCell ref="CL95:CN95"/>
    <mergeCell ref="CI96:CN97"/>
    <mergeCell ref="CO96:CZ99"/>
    <mergeCell ref="CI98:CN98"/>
    <mergeCell ref="CI99:CK99"/>
    <mergeCell ref="CL99:CN99"/>
    <mergeCell ref="CG57:CG83"/>
    <mergeCell ref="CH57:CZ57"/>
    <mergeCell ref="CH58:CZ58"/>
    <mergeCell ref="DG9:DK10"/>
    <mergeCell ref="DM9:DU9"/>
    <mergeCell ref="DN10:DO10"/>
    <mergeCell ref="CI108:CN109"/>
    <mergeCell ref="CO108:CZ111"/>
    <mergeCell ref="CI110:CN110"/>
    <mergeCell ref="CI111:CK111"/>
    <mergeCell ref="CL111:CN111"/>
    <mergeCell ref="CI100:CN101"/>
    <mergeCell ref="CO100:CZ103"/>
    <mergeCell ref="CI102:CN102"/>
    <mergeCell ref="CI103:CK103"/>
    <mergeCell ref="CL103:CN103"/>
    <mergeCell ref="CI104:CN105"/>
    <mergeCell ref="CO104:CZ107"/>
    <mergeCell ref="CI106:CN106"/>
    <mergeCell ref="CI107:CK107"/>
    <mergeCell ref="CL107:CN107"/>
    <mergeCell ref="CI83:CL83"/>
    <mergeCell ref="CM83:CN83"/>
    <mergeCell ref="CO83:CP83"/>
    <mergeCell ref="CQ83:CT83"/>
    <mergeCell ref="CU83:CV83"/>
    <mergeCell ref="CW83:CZ83"/>
    <mergeCell ref="CI79:CL79"/>
    <mergeCell ref="CM79:CN79"/>
    <mergeCell ref="CO79:CP79"/>
    <mergeCell ref="CQ79:CT79"/>
    <mergeCell ref="CU79:CV79"/>
    <mergeCell ref="CW79:CZ79"/>
    <mergeCell ref="CI80:CN81"/>
    <mergeCell ref="CO80:CZ82"/>
    <mergeCell ref="DP10:DU10"/>
    <mergeCell ref="DN11:DO11"/>
    <mergeCell ref="DP11:DU11"/>
    <mergeCell ref="DD12:DH12"/>
    <mergeCell ref="DI12:DK12"/>
    <mergeCell ref="DN12:DO12"/>
    <mergeCell ref="DP12:DU12"/>
    <mergeCell ref="DD13:DH13"/>
    <mergeCell ref="DI13:DK13"/>
    <mergeCell ref="DN13:DO13"/>
    <mergeCell ref="DP13:DU13"/>
    <mergeCell ref="DB1:DB27"/>
    <mergeCell ref="DC1:DU1"/>
    <mergeCell ref="DD3:DE3"/>
    <mergeCell ref="DF3:DL3"/>
    <mergeCell ref="DM3:DN3"/>
    <mergeCell ref="DO3:DU3"/>
    <mergeCell ref="DD4:DE4"/>
    <mergeCell ref="DF4:DL4"/>
    <mergeCell ref="DM4:DN4"/>
    <mergeCell ref="DO4:DU4"/>
    <mergeCell ref="DD6:DG6"/>
    <mergeCell ref="DH6:DL6"/>
    <mergeCell ref="DM6:DP6"/>
    <mergeCell ref="DQ6:DU6"/>
    <mergeCell ref="DD7:DE7"/>
    <mergeCell ref="DG7:DH7"/>
    <mergeCell ref="DJ7:DK7"/>
    <mergeCell ref="DM7:DN7"/>
    <mergeCell ref="DP7:DQ7"/>
    <mergeCell ref="DS7:DT7"/>
    <mergeCell ref="DD9:DF10"/>
    <mergeCell ref="DD17:DE18"/>
    <mergeCell ref="DF17:DG18"/>
    <mergeCell ref="DH17:DI18"/>
    <mergeCell ref="DJ17:DK18"/>
    <mergeCell ref="DN17:DO17"/>
    <mergeCell ref="DP17:DU17"/>
    <mergeCell ref="DN18:DO18"/>
    <mergeCell ref="DP18:DU18"/>
    <mergeCell ref="DD19:DE20"/>
    <mergeCell ref="DF19:DG20"/>
    <mergeCell ref="DH19:DI20"/>
    <mergeCell ref="DJ19:DK20"/>
    <mergeCell ref="DN19:DO19"/>
    <mergeCell ref="DP19:DU19"/>
    <mergeCell ref="DM20:DO20"/>
    <mergeCell ref="DP20:DU20"/>
    <mergeCell ref="DN14:DO14"/>
    <mergeCell ref="DP14:DU14"/>
    <mergeCell ref="DD15:DE16"/>
    <mergeCell ref="DF15:DG16"/>
    <mergeCell ref="DH15:DI16"/>
    <mergeCell ref="DJ15:DK16"/>
    <mergeCell ref="DN15:DO15"/>
    <mergeCell ref="DP15:DU15"/>
    <mergeCell ref="DM16:DU16"/>
    <mergeCell ref="DD70:DI70"/>
    <mergeCell ref="DM21:DO21"/>
    <mergeCell ref="DP21:DU21"/>
    <mergeCell ref="DD22:DK22"/>
    <mergeCell ref="DM22:DO22"/>
    <mergeCell ref="DP22:DU22"/>
    <mergeCell ref="DD23:DK27"/>
    <mergeCell ref="DM23:DN27"/>
    <mergeCell ref="DO23:DS23"/>
    <mergeCell ref="DT23:DU23"/>
    <mergeCell ref="DO24:DS24"/>
    <mergeCell ref="DT24:DU24"/>
    <mergeCell ref="DO25:DS25"/>
    <mergeCell ref="DT25:DU25"/>
    <mergeCell ref="DO26:DS26"/>
    <mergeCell ref="DT26:DU26"/>
    <mergeCell ref="DO27:DS27"/>
    <mergeCell ref="DT27:DU27"/>
    <mergeCell ref="DL49:DM49"/>
    <mergeCell ref="DJ49:DK49"/>
    <mergeCell ref="DH49:DI49"/>
    <mergeCell ref="DF49:DG49"/>
    <mergeCell ref="DD49:DE49"/>
    <mergeCell ref="DT48:DU48"/>
    <mergeCell ref="DR48:DS48"/>
    <mergeCell ref="DP48:DQ48"/>
    <mergeCell ref="DN48:DO48"/>
    <mergeCell ref="DL48:DM48"/>
    <mergeCell ref="DJ48:DK48"/>
    <mergeCell ref="DH48:DI48"/>
    <mergeCell ref="DF48:DG48"/>
    <mergeCell ref="DD48:DE48"/>
    <mergeCell ref="DD71:DG71"/>
    <mergeCell ref="DH71:DI71"/>
    <mergeCell ref="DJ71:DK71"/>
    <mergeCell ref="DL71:DO71"/>
    <mergeCell ref="DP71:DQ71"/>
    <mergeCell ref="DR71:DU71"/>
    <mergeCell ref="DD72:DI73"/>
    <mergeCell ref="DJ72:DU74"/>
    <mergeCell ref="DD74:DI74"/>
    <mergeCell ref="DB57:DB83"/>
    <mergeCell ref="DC57:DU57"/>
    <mergeCell ref="DC58:DU58"/>
    <mergeCell ref="DD60:DI61"/>
    <mergeCell ref="DJ60:DU62"/>
    <mergeCell ref="DD62:DI62"/>
    <mergeCell ref="DD63:DG63"/>
    <mergeCell ref="DH63:DI63"/>
    <mergeCell ref="DJ63:DK63"/>
    <mergeCell ref="DL63:DO63"/>
    <mergeCell ref="DP63:DQ63"/>
    <mergeCell ref="DR63:DU63"/>
    <mergeCell ref="DD64:DI65"/>
    <mergeCell ref="DJ64:DU66"/>
    <mergeCell ref="DD66:DI66"/>
    <mergeCell ref="DD67:DG67"/>
    <mergeCell ref="DH67:DI67"/>
    <mergeCell ref="DJ67:DK67"/>
    <mergeCell ref="DL67:DO67"/>
    <mergeCell ref="DP67:DQ67"/>
    <mergeCell ref="DR67:DU67"/>
    <mergeCell ref="DD68:DI69"/>
    <mergeCell ref="DJ68:DU70"/>
    <mergeCell ref="DD79:DG79"/>
    <mergeCell ref="DH79:DI79"/>
    <mergeCell ref="DJ79:DK79"/>
    <mergeCell ref="DL79:DO79"/>
    <mergeCell ref="DP79:DQ79"/>
    <mergeCell ref="DR79:DU79"/>
    <mergeCell ref="DD80:DI81"/>
    <mergeCell ref="DJ80:DU82"/>
    <mergeCell ref="DD82:DI82"/>
    <mergeCell ref="DD75:DG75"/>
    <mergeCell ref="DH75:DI75"/>
    <mergeCell ref="DJ75:DK75"/>
    <mergeCell ref="DL75:DO75"/>
    <mergeCell ref="DP75:DQ75"/>
    <mergeCell ref="DR75:DU75"/>
    <mergeCell ref="DD76:DI77"/>
    <mergeCell ref="DJ76:DU78"/>
    <mergeCell ref="DD78:DI78"/>
    <mergeCell ref="DB85:DB111"/>
    <mergeCell ref="DC85:DU85"/>
    <mergeCell ref="DC86:DU86"/>
    <mergeCell ref="DD88:DI89"/>
    <mergeCell ref="DJ88:DU91"/>
    <mergeCell ref="DD90:DI90"/>
    <mergeCell ref="DD91:DF91"/>
    <mergeCell ref="DG91:DI91"/>
    <mergeCell ref="DD92:DI93"/>
    <mergeCell ref="DJ92:DU95"/>
    <mergeCell ref="DD94:DI94"/>
    <mergeCell ref="DD95:DF95"/>
    <mergeCell ref="DG95:DI95"/>
    <mergeCell ref="DD96:DI97"/>
    <mergeCell ref="DJ96:DU99"/>
    <mergeCell ref="DD98:DI98"/>
    <mergeCell ref="DD99:DF99"/>
    <mergeCell ref="DG99:DI99"/>
    <mergeCell ref="DD108:DI109"/>
    <mergeCell ref="DJ108:DU111"/>
    <mergeCell ref="DD110:DI110"/>
    <mergeCell ref="DD111:DF111"/>
    <mergeCell ref="DG111:DI111"/>
    <mergeCell ref="DD100:DI101"/>
    <mergeCell ref="DJ100:DU103"/>
    <mergeCell ref="DD102:DI102"/>
    <mergeCell ref="DD103:DF103"/>
    <mergeCell ref="DG103:DI103"/>
    <mergeCell ref="DD104:DI105"/>
    <mergeCell ref="DJ104:DU107"/>
    <mergeCell ref="DD106:DI106"/>
    <mergeCell ref="DD107:DF107"/>
    <mergeCell ref="DG107:DI107"/>
    <mergeCell ref="DD83:DG83"/>
    <mergeCell ref="DH83:DI83"/>
    <mergeCell ref="DJ83:DK83"/>
    <mergeCell ref="DL83:DO83"/>
    <mergeCell ref="DP83:DQ83"/>
    <mergeCell ref="DR83:DU83"/>
    <mergeCell ref="A29:A56"/>
    <mergeCell ref="B29:T29"/>
    <mergeCell ref="B30:T30"/>
    <mergeCell ref="B31:T31"/>
    <mergeCell ref="C32:T32"/>
    <mergeCell ref="C33:D33"/>
    <mergeCell ref="E33:F33"/>
    <mergeCell ref="G33:H33"/>
    <mergeCell ref="I33:J33"/>
    <mergeCell ref="K33:L33"/>
    <mergeCell ref="M33:N33"/>
    <mergeCell ref="O33:P33"/>
    <mergeCell ref="Q33:R33"/>
    <mergeCell ref="S33:T33"/>
    <mergeCell ref="C34:D34"/>
    <mergeCell ref="E34:F34"/>
    <mergeCell ref="G34:H34"/>
    <mergeCell ref="I34:J34"/>
    <mergeCell ref="K34:L34"/>
    <mergeCell ref="M34:N34"/>
    <mergeCell ref="O34:P34"/>
    <mergeCell ref="Q34:R34"/>
    <mergeCell ref="S34:T34"/>
    <mergeCell ref="C35:D35"/>
    <mergeCell ref="E35:T35"/>
    <mergeCell ref="M39:N39"/>
    <mergeCell ref="O39:P39"/>
    <mergeCell ref="Q39:R39"/>
    <mergeCell ref="S39:T39"/>
    <mergeCell ref="C40:D40"/>
    <mergeCell ref="E40:T40"/>
    <mergeCell ref="C42:T42"/>
    <mergeCell ref="C43:D43"/>
    <mergeCell ref="E43:F43"/>
    <mergeCell ref="G43:H43"/>
    <mergeCell ref="I43:J43"/>
    <mergeCell ref="K43:L43"/>
    <mergeCell ref="M43:N43"/>
    <mergeCell ref="O43:P43"/>
    <mergeCell ref="Q43:R43"/>
    <mergeCell ref="S43:T43"/>
    <mergeCell ref="C44:D44"/>
    <mergeCell ref="E44:F44"/>
    <mergeCell ref="G44:H44"/>
    <mergeCell ref="I44:J44"/>
    <mergeCell ref="K44:L44"/>
    <mergeCell ref="M44:N44"/>
    <mergeCell ref="O44:P44"/>
    <mergeCell ref="Q44:R44"/>
    <mergeCell ref="S44:T44"/>
    <mergeCell ref="C45:D45"/>
    <mergeCell ref="E45:T45"/>
    <mergeCell ref="C47:T47"/>
    <mergeCell ref="C48:D48"/>
    <mergeCell ref="E48:F48"/>
    <mergeCell ref="G48:H48"/>
    <mergeCell ref="I48:J48"/>
    <mergeCell ref="K48:L48"/>
    <mergeCell ref="M48:N48"/>
    <mergeCell ref="O48:P48"/>
    <mergeCell ref="Q48:R48"/>
    <mergeCell ref="S48:T48"/>
    <mergeCell ref="C49:D49"/>
    <mergeCell ref="E49:F49"/>
    <mergeCell ref="G49:H49"/>
    <mergeCell ref="I49:J49"/>
    <mergeCell ref="K49:L49"/>
    <mergeCell ref="M49:N49"/>
    <mergeCell ref="O49:P49"/>
    <mergeCell ref="Q49:R49"/>
    <mergeCell ref="S49:T49"/>
    <mergeCell ref="C55:D55"/>
    <mergeCell ref="E55:T55"/>
    <mergeCell ref="C50:D50"/>
    <mergeCell ref="E50:T50"/>
    <mergeCell ref="C52:T52"/>
    <mergeCell ref="C53:D53"/>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X52:AO52"/>
    <mergeCell ref="Z50:AO50"/>
    <mergeCell ref="X50:Y50"/>
    <mergeCell ref="AN49:AO49"/>
    <mergeCell ref="AL49:AM49"/>
    <mergeCell ref="AJ49:AK49"/>
    <mergeCell ref="AH49:AI49"/>
    <mergeCell ref="AF49:AG49"/>
    <mergeCell ref="AD49:AE49"/>
    <mergeCell ref="AB49:AC49"/>
    <mergeCell ref="Z49:AA49"/>
    <mergeCell ref="X49:Y49"/>
    <mergeCell ref="AN48:AO48"/>
    <mergeCell ref="AL48:AM48"/>
    <mergeCell ref="AN43:AO43"/>
    <mergeCell ref="AL43:AM43"/>
    <mergeCell ref="AJ43:AK43"/>
    <mergeCell ref="AH43:AI43"/>
    <mergeCell ref="AF43:AG43"/>
    <mergeCell ref="AD43:AE43"/>
    <mergeCell ref="AB43:AC43"/>
    <mergeCell ref="Z43:AA43"/>
    <mergeCell ref="X43:Y43"/>
    <mergeCell ref="AJ48:AK48"/>
    <mergeCell ref="AH48:AI48"/>
    <mergeCell ref="AF48:AG48"/>
    <mergeCell ref="AD48:AE48"/>
    <mergeCell ref="AB48:AC48"/>
    <mergeCell ref="Z48:AA48"/>
    <mergeCell ref="X48:Y48"/>
    <mergeCell ref="X47:AO47"/>
    <mergeCell ref="Z45:AO45"/>
    <mergeCell ref="Z55:AO55"/>
    <mergeCell ref="X55:Y55"/>
    <mergeCell ref="AN54:AO54"/>
    <mergeCell ref="AL54:AM54"/>
    <mergeCell ref="AJ54:AK54"/>
    <mergeCell ref="AH54:AI54"/>
    <mergeCell ref="AF54:AG54"/>
    <mergeCell ref="AD54:AE54"/>
    <mergeCell ref="AB54:AC54"/>
    <mergeCell ref="Z54:AA54"/>
    <mergeCell ref="X54:Y54"/>
    <mergeCell ref="AN53:AO53"/>
    <mergeCell ref="AL53:AM53"/>
    <mergeCell ref="AJ53:AK53"/>
    <mergeCell ref="AH53:AI53"/>
    <mergeCell ref="AF53:AG53"/>
    <mergeCell ref="AD53:AE53"/>
    <mergeCell ref="AB53:AC53"/>
    <mergeCell ref="Z53:AA53"/>
    <mergeCell ref="X53:Y53"/>
    <mergeCell ref="X45:Y45"/>
    <mergeCell ref="AN44:AO44"/>
    <mergeCell ref="AL44:AM44"/>
    <mergeCell ref="AJ44:AK44"/>
    <mergeCell ref="AH44:AI44"/>
    <mergeCell ref="AF44:AG44"/>
    <mergeCell ref="AD44:AE44"/>
    <mergeCell ref="AB44:AC44"/>
    <mergeCell ref="Z44:AA44"/>
    <mergeCell ref="X44:Y44"/>
    <mergeCell ref="AH38:AI38"/>
    <mergeCell ref="AF38:AG38"/>
    <mergeCell ref="AD38:AE38"/>
    <mergeCell ref="AB38:AC38"/>
    <mergeCell ref="Z38:AA38"/>
    <mergeCell ref="X38:Y38"/>
    <mergeCell ref="X37:AO37"/>
    <mergeCell ref="X42:AO42"/>
    <mergeCell ref="Z40:AO40"/>
    <mergeCell ref="X40:Y40"/>
    <mergeCell ref="AN39:AO39"/>
    <mergeCell ref="AL39:AM39"/>
    <mergeCell ref="AJ39:AK39"/>
    <mergeCell ref="AH39:AI39"/>
    <mergeCell ref="AF39:AG39"/>
    <mergeCell ref="AD39:AE39"/>
    <mergeCell ref="AB39:AC39"/>
    <mergeCell ref="Z39:AA39"/>
    <mergeCell ref="X39:Y39"/>
    <mergeCell ref="AN38:AO38"/>
    <mergeCell ref="AL38:AM38"/>
    <mergeCell ref="AJ38:AK38"/>
    <mergeCell ref="Z35:AO35"/>
    <mergeCell ref="X35:Y35"/>
    <mergeCell ref="AN34:AO34"/>
    <mergeCell ref="AL34:AM34"/>
    <mergeCell ref="AJ34:AK34"/>
    <mergeCell ref="AH34:AI34"/>
    <mergeCell ref="AF34:AG34"/>
    <mergeCell ref="AD34:AE34"/>
    <mergeCell ref="AB34:AC34"/>
    <mergeCell ref="Z34:AA34"/>
    <mergeCell ref="X34:Y34"/>
    <mergeCell ref="AN33:AO33"/>
    <mergeCell ref="AL33:AM33"/>
    <mergeCell ref="AJ33:AK33"/>
    <mergeCell ref="AH33:AI33"/>
    <mergeCell ref="AF33:AG33"/>
    <mergeCell ref="AD33:AE33"/>
    <mergeCell ref="AB33:AC33"/>
    <mergeCell ref="Z33:AA33"/>
    <mergeCell ref="X33:Y33"/>
    <mergeCell ref="X32:AO32"/>
    <mergeCell ref="W31:AO31"/>
    <mergeCell ref="W30:AO30"/>
    <mergeCell ref="W29:AO29"/>
    <mergeCell ref="V29:V56"/>
    <mergeCell ref="AU55:BJ55"/>
    <mergeCell ref="AS55:AT55"/>
    <mergeCell ref="BI54:BJ54"/>
    <mergeCell ref="BG54:BH54"/>
    <mergeCell ref="BE54:BF54"/>
    <mergeCell ref="BC54:BD54"/>
    <mergeCell ref="BA54:BB54"/>
    <mergeCell ref="AY54:AZ54"/>
    <mergeCell ref="AW54:AX54"/>
    <mergeCell ref="AU54:AV54"/>
    <mergeCell ref="AS54:AT54"/>
    <mergeCell ref="BI53:BJ53"/>
    <mergeCell ref="BG53:BH53"/>
    <mergeCell ref="BE53:BF53"/>
    <mergeCell ref="BC53:BD53"/>
    <mergeCell ref="BA53:BB53"/>
    <mergeCell ref="AY53:AZ53"/>
    <mergeCell ref="AW53:AX53"/>
    <mergeCell ref="AW49:AX49"/>
    <mergeCell ref="AU49:AV49"/>
    <mergeCell ref="AS49:AT49"/>
    <mergeCell ref="BI48:BJ48"/>
    <mergeCell ref="BG48:BH48"/>
    <mergeCell ref="BE48:BF48"/>
    <mergeCell ref="BC48:BD48"/>
    <mergeCell ref="BA48:BB48"/>
    <mergeCell ref="AY48:AZ48"/>
    <mergeCell ref="AW48:AX48"/>
    <mergeCell ref="AU48:AV48"/>
    <mergeCell ref="AS48:AT48"/>
    <mergeCell ref="AS47:BJ47"/>
    <mergeCell ref="AU45:BJ45"/>
    <mergeCell ref="AS45:AT45"/>
    <mergeCell ref="BI44:BJ44"/>
    <mergeCell ref="BG44:BH44"/>
    <mergeCell ref="BE44:BF44"/>
    <mergeCell ref="BC44:BD44"/>
    <mergeCell ref="BA44:BB44"/>
    <mergeCell ref="AY44:AZ44"/>
    <mergeCell ref="AW44:AX44"/>
    <mergeCell ref="AU44:AV44"/>
    <mergeCell ref="AS44:AT44"/>
    <mergeCell ref="BI43:BJ43"/>
    <mergeCell ref="BG43:BH43"/>
    <mergeCell ref="BE43:BF43"/>
    <mergeCell ref="BC43:BD43"/>
    <mergeCell ref="BA43:BB43"/>
    <mergeCell ref="AY43:AZ43"/>
    <mergeCell ref="AW43:AX43"/>
    <mergeCell ref="AU43:AV43"/>
    <mergeCell ref="AS43:AT43"/>
    <mergeCell ref="AS42:BJ42"/>
    <mergeCell ref="AU40:BJ40"/>
    <mergeCell ref="AS40:AT40"/>
    <mergeCell ref="BI39:BJ39"/>
    <mergeCell ref="BG39:BH39"/>
    <mergeCell ref="BE39:BF39"/>
    <mergeCell ref="BC39:BD39"/>
    <mergeCell ref="BA39:BB39"/>
    <mergeCell ref="AY39:AZ39"/>
    <mergeCell ref="AW39:AX39"/>
    <mergeCell ref="AU39:AV39"/>
    <mergeCell ref="AS39:AT39"/>
    <mergeCell ref="BI38:BJ38"/>
    <mergeCell ref="BG38:BH38"/>
    <mergeCell ref="BE38:BF38"/>
    <mergeCell ref="BC38:BD38"/>
    <mergeCell ref="BA38:BB38"/>
    <mergeCell ref="AY38:AZ38"/>
    <mergeCell ref="AW38:AX38"/>
    <mergeCell ref="AU38:AV38"/>
    <mergeCell ref="AS38:AT38"/>
    <mergeCell ref="AS37:BJ37"/>
    <mergeCell ref="AU35:BJ35"/>
    <mergeCell ref="AS35:AT35"/>
    <mergeCell ref="BI34:BJ34"/>
    <mergeCell ref="BG34:BH34"/>
    <mergeCell ref="BE34:BF34"/>
    <mergeCell ref="BC34:BD34"/>
    <mergeCell ref="BA34:BB34"/>
    <mergeCell ref="AY34:AZ34"/>
    <mergeCell ref="AW34:AX34"/>
    <mergeCell ref="AU34:AV34"/>
    <mergeCell ref="AS34:AT34"/>
    <mergeCell ref="BI33:BJ33"/>
    <mergeCell ref="BG33:BH33"/>
    <mergeCell ref="BE33:BF33"/>
    <mergeCell ref="BC33:BD33"/>
    <mergeCell ref="BA33:BB33"/>
    <mergeCell ref="AY33:AZ33"/>
    <mergeCell ref="AW33:AX33"/>
    <mergeCell ref="AU33:AV33"/>
    <mergeCell ref="AS33:AT33"/>
    <mergeCell ref="AS32:BJ32"/>
    <mergeCell ref="AR31:BJ31"/>
    <mergeCell ref="AR30:BJ30"/>
    <mergeCell ref="AR29:BJ29"/>
    <mergeCell ref="AQ29:AQ56"/>
    <mergeCell ref="BP55:CE55"/>
    <mergeCell ref="BN55:BO55"/>
    <mergeCell ref="CD54:CE54"/>
    <mergeCell ref="CB54:CC54"/>
    <mergeCell ref="BZ54:CA54"/>
    <mergeCell ref="BX54:BY54"/>
    <mergeCell ref="BV54:BW54"/>
    <mergeCell ref="BT54:BU54"/>
    <mergeCell ref="BR54:BS54"/>
    <mergeCell ref="BP54:BQ54"/>
    <mergeCell ref="BN54:BO54"/>
    <mergeCell ref="CD53:CE53"/>
    <mergeCell ref="CB53:CC53"/>
    <mergeCell ref="BZ53:CA53"/>
    <mergeCell ref="BX53:BY53"/>
    <mergeCell ref="BV53:BW53"/>
    <mergeCell ref="BT53:BU53"/>
    <mergeCell ref="BR53:BS53"/>
    <mergeCell ref="BP53:BQ53"/>
    <mergeCell ref="BN53:BO53"/>
    <mergeCell ref="BN52:CE52"/>
    <mergeCell ref="BP50:CE50"/>
    <mergeCell ref="BN50:BO50"/>
    <mergeCell ref="CD49:CE49"/>
    <mergeCell ref="CB49:CC49"/>
    <mergeCell ref="BZ49:CA49"/>
    <mergeCell ref="BX49:BY49"/>
    <mergeCell ref="BV49:BW49"/>
    <mergeCell ref="BT49:BU49"/>
    <mergeCell ref="BR49:BS49"/>
    <mergeCell ref="BP49:BQ49"/>
    <mergeCell ref="BN49:BO49"/>
    <mergeCell ref="CD48:CE48"/>
    <mergeCell ref="CB48:CC48"/>
    <mergeCell ref="BZ48:CA48"/>
    <mergeCell ref="BX48:BY48"/>
    <mergeCell ref="BV48:BW48"/>
    <mergeCell ref="BT48:BU48"/>
    <mergeCell ref="BR48:BS48"/>
    <mergeCell ref="BP48:BQ48"/>
    <mergeCell ref="BN48:BO48"/>
    <mergeCell ref="BN47:CE47"/>
    <mergeCell ref="BP45:CE45"/>
    <mergeCell ref="BN45:BO45"/>
    <mergeCell ref="CD44:CE44"/>
    <mergeCell ref="CB44:CC44"/>
    <mergeCell ref="BZ44:CA44"/>
    <mergeCell ref="BX44:BY44"/>
    <mergeCell ref="BV44:BW44"/>
    <mergeCell ref="BT44:BU44"/>
    <mergeCell ref="BR44:BS44"/>
    <mergeCell ref="BP44:BQ44"/>
    <mergeCell ref="BN44:BO44"/>
    <mergeCell ref="CD43:CE43"/>
    <mergeCell ref="CB43:CC43"/>
    <mergeCell ref="BZ43:CA43"/>
    <mergeCell ref="BX43:BY43"/>
    <mergeCell ref="BV43:BW43"/>
    <mergeCell ref="BT43:BU43"/>
    <mergeCell ref="BR43:BS43"/>
    <mergeCell ref="BP43:BQ43"/>
    <mergeCell ref="BN43:BO43"/>
    <mergeCell ref="BN42:CE42"/>
    <mergeCell ref="BP40:CE40"/>
    <mergeCell ref="BN40:BO40"/>
    <mergeCell ref="CD39:CE39"/>
    <mergeCell ref="CB39:CC39"/>
    <mergeCell ref="BZ39:CA39"/>
    <mergeCell ref="BX39:BY39"/>
    <mergeCell ref="BV39:BW39"/>
    <mergeCell ref="BT39:BU39"/>
    <mergeCell ref="BR39:BS39"/>
    <mergeCell ref="BP39:BQ39"/>
    <mergeCell ref="BN39:BO39"/>
    <mergeCell ref="CD38:CE38"/>
    <mergeCell ref="CB38:CC38"/>
    <mergeCell ref="BZ38:CA38"/>
    <mergeCell ref="BX38:BY38"/>
    <mergeCell ref="BV38:BW38"/>
    <mergeCell ref="BT38:BU38"/>
    <mergeCell ref="BR38:BS38"/>
    <mergeCell ref="BP38:BQ38"/>
    <mergeCell ref="BN38:BO38"/>
    <mergeCell ref="BN37:CE37"/>
    <mergeCell ref="BP35:CE35"/>
    <mergeCell ref="BN35:BO35"/>
    <mergeCell ref="CD34:CE34"/>
    <mergeCell ref="CB34:CC34"/>
    <mergeCell ref="BZ34:CA34"/>
    <mergeCell ref="BX34:BY34"/>
    <mergeCell ref="BV34:BW34"/>
    <mergeCell ref="BT34:BU34"/>
    <mergeCell ref="BR34:BS34"/>
    <mergeCell ref="BP34:BQ34"/>
    <mergeCell ref="BN34:BO34"/>
    <mergeCell ref="CD33:CE33"/>
    <mergeCell ref="CB33:CC33"/>
    <mergeCell ref="BZ33:CA33"/>
    <mergeCell ref="BX33:BY33"/>
    <mergeCell ref="BV33:BW33"/>
    <mergeCell ref="BT33:BU33"/>
    <mergeCell ref="BR33:BS33"/>
    <mergeCell ref="BP33:BQ33"/>
    <mergeCell ref="BN33:BO33"/>
    <mergeCell ref="BN32:CE32"/>
    <mergeCell ref="BM31:CE31"/>
    <mergeCell ref="BM30:CE30"/>
    <mergeCell ref="BM29:CE29"/>
    <mergeCell ref="BL29:BL56"/>
    <mergeCell ref="CK55:CZ55"/>
    <mergeCell ref="CI55:CJ55"/>
    <mergeCell ref="CY54:CZ54"/>
    <mergeCell ref="CW54:CX54"/>
    <mergeCell ref="CU54:CV54"/>
    <mergeCell ref="CS54:CT54"/>
    <mergeCell ref="CQ54:CR54"/>
    <mergeCell ref="CO54:CP54"/>
    <mergeCell ref="CM54:CN54"/>
    <mergeCell ref="CK54:CL54"/>
    <mergeCell ref="CI54:CJ54"/>
    <mergeCell ref="CY53:CZ53"/>
    <mergeCell ref="CW53:CX53"/>
    <mergeCell ref="CU53:CV53"/>
    <mergeCell ref="CS53:CT53"/>
    <mergeCell ref="CQ53:CR53"/>
    <mergeCell ref="CO53:CP53"/>
    <mergeCell ref="CM53:CN53"/>
    <mergeCell ref="CK53:CL53"/>
    <mergeCell ref="CI53:CJ53"/>
    <mergeCell ref="CI52:CZ52"/>
    <mergeCell ref="CK50:CZ50"/>
    <mergeCell ref="CI50:CJ50"/>
    <mergeCell ref="CY49:CZ49"/>
    <mergeCell ref="CW49:CX49"/>
    <mergeCell ref="CU49:CV49"/>
    <mergeCell ref="CS49:CT49"/>
    <mergeCell ref="CQ49:CR49"/>
    <mergeCell ref="CO49:CP49"/>
    <mergeCell ref="CM49:CN49"/>
    <mergeCell ref="CK49:CL49"/>
    <mergeCell ref="CI49:CJ49"/>
    <mergeCell ref="CY48:CZ48"/>
    <mergeCell ref="CW48:CX48"/>
    <mergeCell ref="CU48:CV48"/>
    <mergeCell ref="CS48:CT48"/>
    <mergeCell ref="CQ48:CR48"/>
    <mergeCell ref="CO48:CP48"/>
    <mergeCell ref="CM48:CN48"/>
    <mergeCell ref="CK48:CL48"/>
    <mergeCell ref="CI48:CJ48"/>
    <mergeCell ref="CI47:CZ47"/>
    <mergeCell ref="CK45:CZ45"/>
    <mergeCell ref="CI45:CJ45"/>
    <mergeCell ref="CQ39:CR39"/>
    <mergeCell ref="CO39:CP39"/>
    <mergeCell ref="CM39:CN39"/>
    <mergeCell ref="CK39:CL39"/>
    <mergeCell ref="CI39:CJ39"/>
    <mergeCell ref="CY38:CZ38"/>
    <mergeCell ref="CW38:CX38"/>
    <mergeCell ref="CU38:CV38"/>
    <mergeCell ref="CS38:CT38"/>
    <mergeCell ref="CQ38:CR38"/>
    <mergeCell ref="CO38:CP38"/>
    <mergeCell ref="CM38:CN38"/>
    <mergeCell ref="CK38:CL38"/>
    <mergeCell ref="CI38:CJ38"/>
    <mergeCell ref="CY44:CZ44"/>
    <mergeCell ref="CW44:CX44"/>
    <mergeCell ref="CU44:CV44"/>
    <mergeCell ref="CS44:CT44"/>
    <mergeCell ref="CQ44:CR44"/>
    <mergeCell ref="CO44:CP44"/>
    <mergeCell ref="CM44:CN44"/>
    <mergeCell ref="CK44:CL44"/>
    <mergeCell ref="CI44:CJ44"/>
    <mergeCell ref="CY43:CZ43"/>
    <mergeCell ref="CW43:CX43"/>
    <mergeCell ref="CU43:CV43"/>
    <mergeCell ref="CS43:CT43"/>
    <mergeCell ref="CQ43:CR43"/>
    <mergeCell ref="CO43:CP43"/>
    <mergeCell ref="CM43:CN43"/>
    <mergeCell ref="CK43:CL43"/>
    <mergeCell ref="CI43:CJ43"/>
    <mergeCell ref="DT49:DU49"/>
    <mergeCell ref="DR49:DS49"/>
    <mergeCell ref="DP49:DQ49"/>
    <mergeCell ref="DN49:DO49"/>
    <mergeCell ref="CI37:CZ37"/>
    <mergeCell ref="CK35:CZ35"/>
    <mergeCell ref="CI35:CJ35"/>
    <mergeCell ref="CY34:CZ34"/>
    <mergeCell ref="CW34:CX34"/>
    <mergeCell ref="CU34:CV34"/>
    <mergeCell ref="CS34:CT34"/>
    <mergeCell ref="CQ34:CR34"/>
    <mergeCell ref="CO34:CP34"/>
    <mergeCell ref="CM34:CN34"/>
    <mergeCell ref="CK34:CL34"/>
    <mergeCell ref="CI34:CJ34"/>
    <mergeCell ref="CY33:CZ33"/>
    <mergeCell ref="CW33:CX33"/>
    <mergeCell ref="CU33:CV33"/>
    <mergeCell ref="CS33:CT33"/>
    <mergeCell ref="CQ33:CR33"/>
    <mergeCell ref="CO33:CP33"/>
    <mergeCell ref="CM33:CN33"/>
    <mergeCell ref="CK33:CL33"/>
    <mergeCell ref="CI33:CJ33"/>
    <mergeCell ref="CI42:CZ42"/>
    <mergeCell ref="CK40:CZ40"/>
    <mergeCell ref="CI40:CJ40"/>
    <mergeCell ref="CY39:CZ39"/>
    <mergeCell ref="CW39:CX39"/>
    <mergeCell ref="CU39:CV39"/>
    <mergeCell ref="CS39:CT39"/>
    <mergeCell ref="DJ43:DK43"/>
    <mergeCell ref="DH43:DI43"/>
    <mergeCell ref="DF43:DG43"/>
    <mergeCell ref="DD43:DE43"/>
    <mergeCell ref="CI32:CZ32"/>
    <mergeCell ref="CH31:CZ31"/>
    <mergeCell ref="CH30:CZ30"/>
    <mergeCell ref="CH29:CZ29"/>
    <mergeCell ref="CG29:CG56"/>
    <mergeCell ref="DF55:DU55"/>
    <mergeCell ref="DD55:DE55"/>
    <mergeCell ref="DT54:DU54"/>
    <mergeCell ref="DR54:DS54"/>
    <mergeCell ref="DP54:DQ54"/>
    <mergeCell ref="DN54:DO54"/>
    <mergeCell ref="DL54:DM54"/>
    <mergeCell ref="DJ54:DK54"/>
    <mergeCell ref="DH54:DI54"/>
    <mergeCell ref="DF54:DG54"/>
    <mergeCell ref="DD54:DE54"/>
    <mergeCell ref="DT53:DU53"/>
    <mergeCell ref="DR53:DS53"/>
    <mergeCell ref="DP53:DQ53"/>
    <mergeCell ref="DN53:DO53"/>
    <mergeCell ref="DL53:DM53"/>
    <mergeCell ref="DJ53:DK53"/>
    <mergeCell ref="DH53:DI53"/>
    <mergeCell ref="DF53:DG53"/>
    <mergeCell ref="DD53:DE53"/>
    <mergeCell ref="DD52:DU52"/>
    <mergeCell ref="DF50:DU50"/>
    <mergeCell ref="DD50:DE50"/>
    <mergeCell ref="DN39:DO39"/>
    <mergeCell ref="DL39:DM39"/>
    <mergeCell ref="DJ39:DK39"/>
    <mergeCell ref="DH39:DI39"/>
    <mergeCell ref="DF39:DG39"/>
    <mergeCell ref="DD39:DE39"/>
    <mergeCell ref="DT38:DU38"/>
    <mergeCell ref="DR38:DS38"/>
    <mergeCell ref="DP38:DQ38"/>
    <mergeCell ref="DN38:DO38"/>
    <mergeCell ref="DL38:DM38"/>
    <mergeCell ref="DJ38:DK38"/>
    <mergeCell ref="DH38:DI38"/>
    <mergeCell ref="DF38:DG38"/>
    <mergeCell ref="DD38:DE38"/>
    <mergeCell ref="DD47:DU47"/>
    <mergeCell ref="DF45:DU45"/>
    <mergeCell ref="DD45:DE45"/>
    <mergeCell ref="DT44:DU44"/>
    <mergeCell ref="DR44:DS44"/>
    <mergeCell ref="DP44:DQ44"/>
    <mergeCell ref="DN44:DO44"/>
    <mergeCell ref="DL44:DM44"/>
    <mergeCell ref="DJ44:DK44"/>
    <mergeCell ref="DH44:DI44"/>
    <mergeCell ref="DF44:DG44"/>
    <mergeCell ref="DD44:DE44"/>
    <mergeCell ref="DT43:DU43"/>
    <mergeCell ref="DR43:DS43"/>
    <mergeCell ref="DP43:DQ43"/>
    <mergeCell ref="DN43:DO43"/>
    <mergeCell ref="DL43:DM43"/>
    <mergeCell ref="DD32:DU32"/>
    <mergeCell ref="DC31:DU31"/>
    <mergeCell ref="DC30:DU30"/>
    <mergeCell ref="DC29:DU29"/>
    <mergeCell ref="DB29:DB56"/>
    <mergeCell ref="DD37:DU37"/>
    <mergeCell ref="DF35:DU35"/>
    <mergeCell ref="DD35:DE35"/>
    <mergeCell ref="DT34:DU34"/>
    <mergeCell ref="DR34:DS34"/>
    <mergeCell ref="DP34:DQ34"/>
    <mergeCell ref="DN34:DO34"/>
    <mergeCell ref="DL34:DM34"/>
    <mergeCell ref="DJ34:DK34"/>
    <mergeCell ref="DH34:DI34"/>
    <mergeCell ref="DF34:DG34"/>
    <mergeCell ref="DD34:DE34"/>
    <mergeCell ref="DT33:DU33"/>
    <mergeCell ref="DR33:DS33"/>
    <mergeCell ref="DP33:DQ33"/>
    <mergeCell ref="DN33:DO33"/>
    <mergeCell ref="DL33:DM33"/>
    <mergeCell ref="DJ33:DK33"/>
    <mergeCell ref="DH33:DI33"/>
    <mergeCell ref="DF33:DG33"/>
    <mergeCell ref="DD33:DE33"/>
    <mergeCell ref="DD42:DU42"/>
    <mergeCell ref="DF40:DU40"/>
    <mergeCell ref="DD40:DE40"/>
    <mergeCell ref="DT39:DU39"/>
    <mergeCell ref="DR39:DS39"/>
    <mergeCell ref="DP39:DQ39"/>
  </mergeCells>
  <phoneticPr fontId="3"/>
  <dataValidations xWindow="898" yWindow="386" count="2">
    <dataValidation allowBlank="1" showInputMessage="1" showErrorMessage="1" promptTitle="上書き注意！" prompt="この欄には数式が入力されています" sqref="M17:M19 C88:T111 K63 O63 Q63 I60 I63:I64 Q67 K67 C60:H83 I67:I68 Q71 K71 CI34 I71:I72 K83 Q75 K75 O67 I79:I80 I75:I76 Q79 K79 O71 Q83 O75 O79 CS17:CS19 AH17:AH19 M10:M15 X88:AO111 AF63 AJ67 AL63 AD60 AD63:AD64 AL67 AF67 X60:AC83 AD67:AD68 AL71 AF71 AJ71 AD71:AD72 AF83 AL75 AF75 AJ75 AD79:AD80 AD75:AD76 AL79 AF79 AJ79 AL83 AJ83 BX17:BX19 BN88:CE111 BV63 BZ67 BC17:BC19 CB63 BT60 BT63:BT64 CB67 BV67 BN60:BS83 BT67:BT68 CB71 BV71 BZ71 BT71:BT72 BV83 CB75 BV75 BZ75 BT79:BT80 BT75:BT76 CB79 BV79 BZ79 CB83 BZ83 CU63 BX10:BX15 BT83 DR67 I83 O83 DL67 AS88:BJ111 BA63 AJ63 BG63 AY60 AY63:AY64 BG67 BA67 AS60:AX83 AY67:AY68 BG71 BA71 BE63 AY71:AY72 BA83 BG75 BA75 BE67 AY79:AY80 AY75:AY76 BG79 BA79 BE71 BG83 BE75 AH10:AH15 AD83 BE79 DD60:DI83 DJ67:DJ68 DR71 DL71 DP63 DJ71:DJ72 DL83 DR75 DL75 DP67 DJ79:DJ80 DJ75:DJ76 DR79 DL79 DP71 DR83 DP75 DP79 DN10:DN15 DJ83 DN17:DN19 DD88:DU111 DL63 BE83 DR63 BC10:BC15 AY83 DJ60 CI88:CZ111 CQ63 CU67 CW63 CO60 CO63:CO64 CW67 CQ67 CI60:CN83 CO67:CO68 CW71 CQ71 CU71 CO71:CO72 CQ83 CW75 CQ75 CU75 CO79:CO80 CO75:CO76 CW79 CQ79 CU79 CW83 CU83 DP83 CS10:CS15 DJ63:DJ64 CO83 CU34 CI44 CU44 CQ44 CS44 CK44 CQ34 CM44 CO44 CW44 CY44 CS34 CK34 CM34 CO34 CW34 CY34 CI39 CU39 CQ39 CS39 CK39 CM39 CO39 CW39 CY39 CI49 CU49 CQ49 C34 O34 AS34 C44 O44 K44 M44 E44 K34 G44 I44 Q44 S44 BE34 AS44 BE44 BA44 M34 BC44 AU44 BA34 AW44 E34 G34 I34 Q34 S34 C39 O39 K39 M39 E39 G39 I39 Q39 S39 C49 O49 K49 M49 E49 G49 I49 Q49 S49 X34 AJ34 X44 AJ44 AF44 AH44 Z44 AF34 AB44 AD44 AL44 AN44 AH34 Z34 AB34 AD34 AL34 AN34 X39 AJ39 AF39 AH39 Z39 AB39 AD39 AL39 AN39 X49 AJ49 AF49 AH49 Z49 AB49 AD49 AL49 AN49 X54 AJ54 AF54 AH54 Z54 AB54 AD54 AL54 AN54 AY44 BG44 BI44 BC34 AU34 AW34 AY34 BG34 BI34 AS39 BE39 BA39 BC39 AU39 AW39 AY39 BG39 BI39 AS49 BE49 BA49 BC49 AU49 AW49 AY49 BG49 BI49 AS54 BE54 BA54 BC54 AU54 AW54 AY54 BG54 BI54 C54 O54 K54 M54 E54 G54 I54 Q54 S54 BN34 BZ34 BN44 BZ44 BV44 BX44 BP44 BV34 BR44 BT44 CB44 CD44 BX34 BP34 BR34 BT34 CB34 CD34 BN39 BZ39 BV39 BX39 BP39 BR39 BT39 CB39 CD39 BN49 BZ49 BV49 BX49 BP49 BR49 BT49 CB49 CD49 BN54 BZ54 BV54 BX54 BP54 BR54 BT54 CB54 CD54 CS49 CK49 CM49 CO49 CW49 CY49 CI54 CU54 CQ54 CS54 CK54 CM54 CO54 CW54 CY54 BZ63 DD34 DP34 DD44 DP44 DL44 DN44 DF44 DL34 DH44 DJ44 DR44 DT44 DN34 DF34 DH34 DJ34 DR34 DT34 DD39 DP39 DL39 DN39 DF39 DH39 DJ39 DR39 DT39 DD49 DP49 DL49 DN49 DF49 DH49 DJ49 DR49 DT49 DD54 DP54 DL54 DN54 DF54 DH54 DJ54 DR54 DT54" xr:uid="{5ED530E9-B0BB-4542-9091-942EEE1A6561}"/>
    <dataValidation type="list" allowBlank="1" showInputMessage="1" showErrorMessage="1" sqref="DO4:DU4 CT4:CZ4 AI4:AO4 BY4:CE4 BD4:BJ4 N4:T4" xr:uid="{970882F6-0728-4329-AC47-69B3237755E6}">
      <formula1>"ノーマル,ミドル,ボス"</formula1>
    </dataValidation>
  </dataValidations>
  <printOptions horizontalCentered="1" verticalCentered="1"/>
  <pageMargins left="0.25" right="0.25" top="0.75" bottom="0.75" header="0.3" footer="0.3"/>
  <pageSetup paperSize="9" scale="93" orientation="portrait" r:id="rId1"/>
  <ignoredErrors>
    <ignoredError sqref="S24:S27" numberStoredAsText="1"/>
  </ignoredErrors>
  <extLst>
    <ext xmlns:x14="http://schemas.microsoft.com/office/spreadsheetml/2009/9/main" uri="{CCE6A557-97BC-4b89-ADB6-D9C93CAAB3DF}">
      <x14:dataValidations xmlns:xm="http://schemas.microsoft.com/office/excel/2006/main" xWindow="898" yWindow="386" count="7">
        <x14:dataValidation type="list" allowBlank="1" showInputMessage="1" showErrorMessage="1" xr:uid="{9A8172C1-3230-4A82-ACED-F44ED6A82F9A}">
          <x14:formula1>
            <xm:f>リスト!$K$3:$K$52</xm:f>
          </x14:formula1>
          <xm:sqref>O17:T19 CU17:CZ19 AJ17:AO19 BE17:BJ19 BZ17:CE19 DP17:DU19</xm:sqref>
        </x14:dataValidation>
        <x14:dataValidation type="list" allowBlank="1" showInputMessage="1" showErrorMessage="1" xr:uid="{84F56C84-54C5-4CB9-9C6C-B3F1039CB479}">
          <x14:formula1>
            <xm:f>リスト!$R$12:$R$22</xm:f>
          </x14:formula1>
          <xm:sqref>DO3:DU3 BD3:BJ3 AI3:AO3 BY3:CE3 CT3:CZ3 N3:T3</xm:sqref>
        </x14:dataValidation>
        <x14:dataValidation type="list" allowBlank="1" showInputMessage="1" showErrorMessage="1" xr:uid="{5FB24B14-203E-4D00-B6E0-248B3CFB9B9A}">
          <x14:formula1>
            <xm:f>リスト!$R$40:$R$89</xm:f>
          </x14:formula1>
          <xm:sqref>N23:R27 CT23:CX27 AI23:AM27 BD23:BH27 BY23:CC27 DO23:DS27</xm:sqref>
        </x14:dataValidation>
        <x14:dataValidation type="list" allowBlank="1" showInputMessage="1" showErrorMessage="1" xr:uid="{0D2545EF-B43E-4E89-8282-F948B0322B22}">
          <x14:formula1>
            <xm:f>リスト!$L$3:$L$52</xm:f>
          </x14:formula1>
          <xm:sqref>O33:T33 O38:T38 O43:T43 O48:T48 O53:T53 CU33:CZ33 CU38:CZ38 CU43:CZ43 CU48:CZ48 CU53:CZ53 AJ33:AO33 AJ38:AO38 AJ43:AO43 AJ48:AO48 AJ53:AO53 BE33:BJ33 BE38:BJ38 BE43:BJ43 BE48:BJ48 BE53:BJ53 BZ33:CE33 BZ38:CE38 BZ43:CE43 BZ48:CE48 BZ53:CE53 DP33:DU33 DP38:DU38 DP43:DU43 DP48:DU48 DP53:DU53</xm:sqref>
        </x14:dataValidation>
        <x14:dataValidation type="list" allowBlank="1" showInputMessage="1" showErrorMessage="1" xr:uid="{7312094F-6617-459B-AD25-51C7F3A1890A}">
          <x14:formula1>
            <xm:f>リスト!$B$3:$B$72</xm:f>
          </x14:formula1>
          <xm:sqref>O10:T15 AJ10:AO15 BE10:BJ15 BZ10:CE15 CU10:CZ15 DP10:DU15</xm:sqref>
        </x14:dataValidation>
        <x14:dataValidation type="list" allowBlank="1" showInputMessage="1" showErrorMessage="1" xr:uid="{6B434FD0-2C36-4CFB-9734-D9951DF02F6F}">
          <x14:formula1>
            <xm:f>リスト!$C$3:$C$72</xm:f>
          </x14:formula1>
          <xm:sqref>C33:N33 C38:N38 C43:N43 C48:N48 C53:N53 X33:AI33 X38:AI38 X43:AI43 X48:AI48 X53:AI53 AS33:BD33 AS38:BD38 AS43:BD43 AS48:BD48 AS53:BD53 BN33:BY33 BN38:BY38 BN43:BY43 BN48:BY48 BN53:BY53 CI33:CT33 CI38:CT38 CI43:CT43 CI48:CT48 CI53:CT53 DD33:DO33 DD38:DO38 DD43:DO43 DD48:DO48 DD53:DO53</xm:sqref>
        </x14:dataValidation>
        <x14:dataValidation type="list" allowBlank="1" showInputMessage="1" showErrorMessage="1" xr:uid="{74582489-012E-48B6-9A70-7177E8F59DD6}">
          <x14:formula1>
            <xm:f>リスト!$K$64:$K$73</xm:f>
          </x14:formula1>
          <xm:sqref>O20:T21 DP20:DU21 BE20:BJ21 BZ20:CE21 CU20:CZ21 AJ20:AO21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DAFC-A75B-4559-805E-DB32D1C8C633}">
  <dimension ref="A1:KZ38"/>
  <sheetViews>
    <sheetView workbookViewId="0">
      <pane xSplit="11" topLeftCell="L1" activePane="topRight" state="frozen"/>
      <selection activeCell="H1" sqref="H1"/>
      <selection pane="topRight" activeCell="Q14" sqref="Q14"/>
    </sheetView>
  </sheetViews>
  <sheetFormatPr defaultColWidth="5.625" defaultRowHeight="18.75" customHeight="1" outlineLevelRow="1" outlineLevelCol="1" x14ac:dyDescent="0.4"/>
  <cols>
    <col min="1" max="7" width="5.625" style="35" customWidth="1" outlineLevel="1"/>
    <col min="8" max="16384" width="5.625" style="35"/>
  </cols>
  <sheetData>
    <row r="1" spans="1:312" ht="18.75" customHeight="1" x14ac:dyDescent="0.4">
      <c r="A1" s="31"/>
      <c r="B1" s="32" t="s">
        <v>1213</v>
      </c>
      <c r="C1" s="33"/>
      <c r="D1" s="34" t="s">
        <v>1214</v>
      </c>
      <c r="F1" s="36"/>
      <c r="G1" s="1" t="s">
        <v>1215</v>
      </c>
      <c r="I1" s="37"/>
      <c r="J1" s="1" t="s">
        <v>1216</v>
      </c>
      <c r="M1" s="210" t="s">
        <v>1217</v>
      </c>
      <c r="N1" s="210" t="s">
        <v>1218</v>
      </c>
      <c r="O1" s="210" t="s">
        <v>1219</v>
      </c>
      <c r="P1" s="210" t="s">
        <v>1220</v>
      </c>
      <c r="Q1" s="210" t="s">
        <v>1221</v>
      </c>
      <c r="R1" s="210" t="s">
        <v>1222</v>
      </c>
      <c r="S1" s="210" t="s">
        <v>1223</v>
      </c>
      <c r="T1" s="210" t="s">
        <v>1224</v>
      </c>
      <c r="U1" s="210" t="s">
        <v>1225</v>
      </c>
      <c r="V1" s="210" t="s">
        <v>1226</v>
      </c>
      <c r="W1" s="210" t="s">
        <v>1227</v>
      </c>
      <c r="X1" s="210" t="s">
        <v>1228</v>
      </c>
      <c r="Y1" s="210" t="s">
        <v>1229</v>
      </c>
      <c r="Z1" s="210" t="s">
        <v>1230</v>
      </c>
      <c r="AA1" s="210" t="s">
        <v>1231</v>
      </c>
      <c r="AB1" s="210" t="s">
        <v>1232</v>
      </c>
      <c r="AC1" s="210" t="s">
        <v>1233</v>
      </c>
      <c r="AD1" s="210" t="s">
        <v>1234</v>
      </c>
      <c r="AE1" s="210" t="s">
        <v>1235</v>
      </c>
      <c r="AF1" s="210" t="s">
        <v>1236</v>
      </c>
      <c r="AG1" s="210" t="s">
        <v>1237</v>
      </c>
      <c r="AH1" s="210" t="s">
        <v>1238</v>
      </c>
      <c r="AI1" s="210" t="s">
        <v>1239</v>
      </c>
      <c r="AJ1" s="210" t="s">
        <v>1240</v>
      </c>
      <c r="AK1" s="210" t="s">
        <v>1241</v>
      </c>
      <c r="AL1" s="210" t="s">
        <v>1242</v>
      </c>
      <c r="AM1" s="210" t="s">
        <v>1243</v>
      </c>
      <c r="AN1" s="210" t="s">
        <v>1244</v>
      </c>
      <c r="AO1" s="210" t="s">
        <v>1245</v>
      </c>
      <c r="AP1" s="210" t="s">
        <v>1246</v>
      </c>
      <c r="AQ1" s="210" t="s">
        <v>1247</v>
      </c>
      <c r="AR1" s="210" t="s">
        <v>1248</v>
      </c>
      <c r="AS1" s="210" t="s">
        <v>1249</v>
      </c>
      <c r="AT1" s="210" t="s">
        <v>1250</v>
      </c>
      <c r="AU1" s="210" t="s">
        <v>1251</v>
      </c>
      <c r="AV1" s="210" t="s">
        <v>1252</v>
      </c>
      <c r="AW1" s="210" t="s">
        <v>1253</v>
      </c>
      <c r="AX1" s="210" t="s">
        <v>1254</v>
      </c>
      <c r="AY1" s="210" t="s">
        <v>1255</v>
      </c>
      <c r="AZ1" s="210" t="s">
        <v>1256</v>
      </c>
      <c r="BA1" s="210" t="s">
        <v>1257</v>
      </c>
      <c r="BB1" s="210" t="s">
        <v>1258</v>
      </c>
      <c r="BC1" s="210" t="s">
        <v>1259</v>
      </c>
      <c r="BD1" s="210" t="s">
        <v>1260</v>
      </c>
      <c r="BE1" s="210" t="s">
        <v>1261</v>
      </c>
      <c r="BF1" s="210" t="s">
        <v>1262</v>
      </c>
      <c r="BG1" s="210" t="s">
        <v>1263</v>
      </c>
      <c r="BH1" s="210" t="s">
        <v>1264</v>
      </c>
      <c r="BI1" s="210" t="s">
        <v>1265</v>
      </c>
      <c r="BJ1" s="210" t="s">
        <v>1266</v>
      </c>
      <c r="BK1" s="210" t="s">
        <v>1267</v>
      </c>
      <c r="BL1" s="210" t="s">
        <v>1268</v>
      </c>
      <c r="BM1" s="210" t="s">
        <v>1269</v>
      </c>
      <c r="BN1" s="210" t="s">
        <v>1270</v>
      </c>
      <c r="BO1" s="210" t="s">
        <v>1271</v>
      </c>
      <c r="BP1" s="210" t="s">
        <v>1272</v>
      </c>
      <c r="BQ1" s="210" t="s">
        <v>1273</v>
      </c>
      <c r="BR1" s="210" t="s">
        <v>1274</v>
      </c>
      <c r="BS1" s="210" t="s">
        <v>1275</v>
      </c>
      <c r="BT1" s="210" t="s">
        <v>1276</v>
      </c>
      <c r="BU1" s="210" t="s">
        <v>1277</v>
      </c>
      <c r="BV1" s="210" t="s">
        <v>1278</v>
      </c>
      <c r="BW1" s="210" t="s">
        <v>1279</v>
      </c>
      <c r="BX1" s="210" t="s">
        <v>1280</v>
      </c>
      <c r="BY1" s="210" t="s">
        <v>1281</v>
      </c>
      <c r="BZ1" s="210" t="s">
        <v>1282</v>
      </c>
      <c r="CA1" s="210" t="s">
        <v>1283</v>
      </c>
      <c r="CB1" s="210" t="s">
        <v>1284</v>
      </c>
      <c r="CC1" s="210" t="s">
        <v>1285</v>
      </c>
      <c r="CD1" s="210" t="s">
        <v>1286</v>
      </c>
      <c r="CE1" s="210" t="s">
        <v>1287</v>
      </c>
      <c r="CF1" s="210" t="s">
        <v>1288</v>
      </c>
      <c r="CG1" s="210" t="s">
        <v>1289</v>
      </c>
      <c r="CH1" s="210" t="s">
        <v>1290</v>
      </c>
      <c r="CI1" s="210" t="s">
        <v>1291</v>
      </c>
      <c r="CJ1" s="210" t="s">
        <v>1292</v>
      </c>
      <c r="CK1" s="210" t="s">
        <v>1293</v>
      </c>
      <c r="CL1" s="210" t="s">
        <v>1294</v>
      </c>
      <c r="CM1" s="210" t="s">
        <v>1295</v>
      </c>
      <c r="CN1" s="210" t="s">
        <v>1296</v>
      </c>
      <c r="CO1" s="210" t="s">
        <v>1297</v>
      </c>
      <c r="CP1" s="210" t="s">
        <v>1298</v>
      </c>
      <c r="CQ1" s="210" t="s">
        <v>1299</v>
      </c>
      <c r="CR1" s="210" t="s">
        <v>1300</v>
      </c>
      <c r="CS1" s="210" t="s">
        <v>1301</v>
      </c>
      <c r="CT1" s="210" t="s">
        <v>1302</v>
      </c>
      <c r="CU1" s="210" t="s">
        <v>1303</v>
      </c>
      <c r="CV1" s="210" t="s">
        <v>1304</v>
      </c>
      <c r="CW1" s="210" t="s">
        <v>1305</v>
      </c>
      <c r="CX1" s="210" t="s">
        <v>1306</v>
      </c>
      <c r="CY1" s="210" t="s">
        <v>1307</v>
      </c>
      <c r="CZ1" s="210" t="s">
        <v>1308</v>
      </c>
      <c r="DA1" s="210" t="s">
        <v>1309</v>
      </c>
      <c r="DB1" s="210" t="s">
        <v>1310</v>
      </c>
      <c r="DC1" s="210" t="s">
        <v>1311</v>
      </c>
      <c r="DD1" s="210" t="s">
        <v>1312</v>
      </c>
      <c r="DE1" s="210" t="s">
        <v>1313</v>
      </c>
      <c r="DF1" s="210" t="s">
        <v>1314</v>
      </c>
      <c r="DG1" s="210" t="s">
        <v>1315</v>
      </c>
      <c r="DH1" s="210" t="s">
        <v>1316</v>
      </c>
      <c r="DI1" s="210" t="s">
        <v>1317</v>
      </c>
      <c r="DJ1" s="210" t="s">
        <v>1318</v>
      </c>
      <c r="DK1" s="210" t="s">
        <v>1319</v>
      </c>
      <c r="DL1" s="210" t="s">
        <v>1320</v>
      </c>
      <c r="DM1" s="210" t="s">
        <v>1321</v>
      </c>
      <c r="DN1" s="210" t="s">
        <v>1322</v>
      </c>
      <c r="DO1" s="210" t="s">
        <v>1323</v>
      </c>
      <c r="DP1" s="210" t="s">
        <v>1324</v>
      </c>
      <c r="DQ1" s="210" t="s">
        <v>1325</v>
      </c>
      <c r="DR1" s="210" t="s">
        <v>1326</v>
      </c>
      <c r="DS1" s="210" t="s">
        <v>1327</v>
      </c>
      <c r="DT1" s="210" t="s">
        <v>1328</v>
      </c>
      <c r="DU1" s="210" t="s">
        <v>1329</v>
      </c>
      <c r="DV1" s="210" t="s">
        <v>1330</v>
      </c>
      <c r="DW1" s="210" t="s">
        <v>1331</v>
      </c>
      <c r="DX1" s="210" t="s">
        <v>1332</v>
      </c>
      <c r="DY1" s="210" t="s">
        <v>1333</v>
      </c>
      <c r="DZ1" s="210" t="s">
        <v>1334</v>
      </c>
      <c r="EA1" s="210" t="s">
        <v>1335</v>
      </c>
      <c r="EB1" s="210" t="s">
        <v>1336</v>
      </c>
      <c r="EC1" s="210" t="s">
        <v>1337</v>
      </c>
      <c r="ED1" s="210" t="s">
        <v>1338</v>
      </c>
      <c r="EE1" s="210" t="s">
        <v>1339</v>
      </c>
      <c r="EF1" s="210" t="s">
        <v>1340</v>
      </c>
      <c r="EG1" s="210" t="s">
        <v>1341</v>
      </c>
      <c r="EH1" s="210" t="s">
        <v>1342</v>
      </c>
      <c r="EI1" s="210" t="s">
        <v>1343</v>
      </c>
      <c r="EJ1" s="210" t="s">
        <v>1344</v>
      </c>
      <c r="EK1" s="210" t="s">
        <v>1345</v>
      </c>
      <c r="EL1" s="210" t="s">
        <v>1346</v>
      </c>
      <c r="EM1" s="210" t="s">
        <v>1347</v>
      </c>
      <c r="EN1" s="210" t="s">
        <v>1348</v>
      </c>
      <c r="EO1" s="210" t="s">
        <v>1349</v>
      </c>
      <c r="EP1" s="210" t="s">
        <v>1350</v>
      </c>
      <c r="EQ1" s="210" t="s">
        <v>1351</v>
      </c>
      <c r="ER1" s="210" t="s">
        <v>1352</v>
      </c>
      <c r="ES1" s="210" t="s">
        <v>1353</v>
      </c>
      <c r="ET1" s="210" t="s">
        <v>1354</v>
      </c>
      <c r="EU1" s="210" t="s">
        <v>1355</v>
      </c>
      <c r="EV1" s="210" t="s">
        <v>1356</v>
      </c>
      <c r="EW1" s="210" t="s">
        <v>1357</v>
      </c>
      <c r="EX1" s="210" t="s">
        <v>1358</v>
      </c>
      <c r="EY1" s="210" t="s">
        <v>1359</v>
      </c>
      <c r="EZ1" s="210" t="s">
        <v>1360</v>
      </c>
      <c r="FA1" s="210" t="s">
        <v>1361</v>
      </c>
      <c r="FB1" s="210" t="s">
        <v>1362</v>
      </c>
      <c r="FC1" s="210" t="s">
        <v>1363</v>
      </c>
      <c r="FD1" s="210" t="s">
        <v>1364</v>
      </c>
      <c r="FE1" s="210" t="s">
        <v>1365</v>
      </c>
      <c r="FF1" s="210" t="s">
        <v>1366</v>
      </c>
      <c r="FG1" s="210" t="s">
        <v>1367</v>
      </c>
      <c r="FH1" s="210" t="s">
        <v>1368</v>
      </c>
      <c r="FI1" s="210" t="s">
        <v>1369</v>
      </c>
      <c r="FJ1" s="210" t="s">
        <v>1370</v>
      </c>
      <c r="FK1" s="210" t="s">
        <v>1371</v>
      </c>
      <c r="FL1" s="210" t="s">
        <v>1372</v>
      </c>
      <c r="FM1" s="210" t="s">
        <v>1373</v>
      </c>
      <c r="FN1" s="210" t="s">
        <v>1374</v>
      </c>
      <c r="FO1" s="210" t="s">
        <v>1375</v>
      </c>
      <c r="FP1" s="210" t="s">
        <v>1376</v>
      </c>
      <c r="FQ1" s="210" t="s">
        <v>1377</v>
      </c>
      <c r="FR1" s="210" t="s">
        <v>1378</v>
      </c>
      <c r="FS1" s="210" t="s">
        <v>1379</v>
      </c>
      <c r="FT1" s="210" t="s">
        <v>1380</v>
      </c>
      <c r="FU1" s="210" t="s">
        <v>1381</v>
      </c>
      <c r="FV1" s="210" t="s">
        <v>1382</v>
      </c>
      <c r="FW1" s="210" t="s">
        <v>1383</v>
      </c>
      <c r="FX1" s="210" t="s">
        <v>1384</v>
      </c>
      <c r="FY1" s="210" t="s">
        <v>1385</v>
      </c>
      <c r="FZ1" s="210" t="s">
        <v>1386</v>
      </c>
      <c r="GA1" s="210" t="s">
        <v>1387</v>
      </c>
      <c r="GB1" s="210" t="s">
        <v>1388</v>
      </c>
      <c r="GC1" s="210" t="s">
        <v>1389</v>
      </c>
      <c r="GD1" s="210" t="s">
        <v>1390</v>
      </c>
      <c r="GE1" s="210" t="s">
        <v>1391</v>
      </c>
      <c r="GF1" s="210" t="s">
        <v>1392</v>
      </c>
      <c r="GG1" s="210" t="s">
        <v>1393</v>
      </c>
      <c r="GH1" s="210" t="s">
        <v>1394</v>
      </c>
      <c r="GI1" s="210" t="s">
        <v>1395</v>
      </c>
      <c r="GJ1" s="210" t="s">
        <v>1396</v>
      </c>
      <c r="GK1" s="210" t="s">
        <v>1397</v>
      </c>
      <c r="GL1" s="210" t="s">
        <v>1398</v>
      </c>
      <c r="GM1" s="210" t="s">
        <v>1399</v>
      </c>
      <c r="GN1" s="210" t="s">
        <v>1400</v>
      </c>
      <c r="GO1" s="210" t="s">
        <v>1401</v>
      </c>
      <c r="GP1" s="210" t="s">
        <v>1402</v>
      </c>
      <c r="GQ1" s="210" t="s">
        <v>1403</v>
      </c>
      <c r="GR1" s="210" t="s">
        <v>1404</v>
      </c>
      <c r="GS1" s="210" t="s">
        <v>1405</v>
      </c>
      <c r="GT1" s="210" t="s">
        <v>1406</v>
      </c>
      <c r="GU1" s="210" t="s">
        <v>1407</v>
      </c>
      <c r="GV1" s="210" t="s">
        <v>1408</v>
      </c>
      <c r="GW1" s="210" t="s">
        <v>1409</v>
      </c>
      <c r="GX1" s="210" t="s">
        <v>1410</v>
      </c>
      <c r="GY1" s="210" t="s">
        <v>1411</v>
      </c>
      <c r="GZ1" s="210" t="s">
        <v>1412</v>
      </c>
      <c r="HA1" s="210" t="s">
        <v>1413</v>
      </c>
      <c r="HB1" s="210" t="s">
        <v>1414</v>
      </c>
      <c r="HC1" s="210" t="s">
        <v>1415</v>
      </c>
      <c r="HD1" s="210" t="s">
        <v>1416</v>
      </c>
      <c r="HE1" s="210" t="s">
        <v>1417</v>
      </c>
      <c r="HF1" s="210" t="s">
        <v>1418</v>
      </c>
      <c r="HG1" s="210" t="s">
        <v>1419</v>
      </c>
      <c r="HH1" s="210" t="s">
        <v>1420</v>
      </c>
      <c r="HI1" s="210" t="s">
        <v>1421</v>
      </c>
      <c r="HJ1" s="210" t="s">
        <v>1422</v>
      </c>
      <c r="HK1" s="210" t="s">
        <v>1423</v>
      </c>
      <c r="HL1" s="210" t="s">
        <v>1424</v>
      </c>
      <c r="HM1" s="210" t="s">
        <v>1425</v>
      </c>
      <c r="HN1" s="210" t="s">
        <v>1426</v>
      </c>
      <c r="HO1" s="210" t="s">
        <v>1427</v>
      </c>
      <c r="HP1" s="210" t="s">
        <v>1428</v>
      </c>
      <c r="HQ1" s="210" t="s">
        <v>1429</v>
      </c>
      <c r="HR1" s="210" t="s">
        <v>1430</v>
      </c>
      <c r="HS1" s="210" t="s">
        <v>1431</v>
      </c>
      <c r="HT1" s="210" t="s">
        <v>1432</v>
      </c>
      <c r="HU1" s="210" t="s">
        <v>1433</v>
      </c>
      <c r="HV1" s="210" t="s">
        <v>1434</v>
      </c>
      <c r="HW1" s="210" t="s">
        <v>1435</v>
      </c>
      <c r="HX1" s="210" t="s">
        <v>1436</v>
      </c>
      <c r="HY1" s="210" t="s">
        <v>1437</v>
      </c>
      <c r="HZ1" s="210" t="s">
        <v>1438</v>
      </c>
      <c r="IA1" s="210" t="s">
        <v>1439</v>
      </c>
      <c r="IB1" s="210" t="s">
        <v>1440</v>
      </c>
      <c r="IC1" s="210" t="s">
        <v>1441</v>
      </c>
      <c r="ID1" s="210" t="s">
        <v>1442</v>
      </c>
      <c r="IE1" s="210" t="s">
        <v>1443</v>
      </c>
      <c r="IF1" s="210" t="s">
        <v>1444</v>
      </c>
      <c r="IG1" s="210" t="s">
        <v>1445</v>
      </c>
      <c r="IH1" s="210" t="s">
        <v>1446</v>
      </c>
      <c r="II1" s="210" t="s">
        <v>1447</v>
      </c>
      <c r="IJ1" s="210" t="s">
        <v>1448</v>
      </c>
      <c r="IK1" s="210" t="s">
        <v>1449</v>
      </c>
      <c r="IL1" s="210" t="s">
        <v>1450</v>
      </c>
      <c r="IM1" s="210" t="s">
        <v>1451</v>
      </c>
      <c r="IN1" s="210" t="s">
        <v>1452</v>
      </c>
      <c r="IO1" s="210" t="s">
        <v>1453</v>
      </c>
      <c r="IP1" s="210" t="s">
        <v>1454</v>
      </c>
      <c r="IQ1" s="210" t="s">
        <v>1455</v>
      </c>
      <c r="IR1" s="210" t="s">
        <v>1456</v>
      </c>
      <c r="IS1" s="210" t="s">
        <v>1457</v>
      </c>
      <c r="IT1" s="210" t="s">
        <v>1458</v>
      </c>
      <c r="IU1" s="210" t="s">
        <v>1459</v>
      </c>
      <c r="IV1" s="210" t="s">
        <v>1460</v>
      </c>
      <c r="IW1" s="210" t="s">
        <v>1461</v>
      </c>
      <c r="IX1" s="210" t="s">
        <v>1462</v>
      </c>
      <c r="IY1" s="210" t="s">
        <v>1463</v>
      </c>
      <c r="IZ1" s="210" t="s">
        <v>1464</v>
      </c>
      <c r="JA1" s="210" t="s">
        <v>1465</v>
      </c>
      <c r="JB1" s="210" t="s">
        <v>1466</v>
      </c>
      <c r="JC1" s="210" t="s">
        <v>1467</v>
      </c>
      <c r="JD1" s="210" t="s">
        <v>1468</v>
      </c>
      <c r="JE1" s="210" t="s">
        <v>1469</v>
      </c>
      <c r="JF1" s="210" t="s">
        <v>1470</v>
      </c>
      <c r="JG1" s="210" t="s">
        <v>1471</v>
      </c>
      <c r="JH1" s="210" t="s">
        <v>1472</v>
      </c>
      <c r="JI1" s="210" t="s">
        <v>1473</v>
      </c>
      <c r="JJ1" s="210" t="s">
        <v>1474</v>
      </c>
      <c r="JK1" s="210" t="s">
        <v>1475</v>
      </c>
      <c r="JL1" s="210" t="s">
        <v>1476</v>
      </c>
      <c r="JM1" s="210" t="s">
        <v>1477</v>
      </c>
      <c r="JN1" s="210" t="s">
        <v>1478</v>
      </c>
      <c r="JO1" s="210" t="s">
        <v>1479</v>
      </c>
      <c r="JP1" s="210" t="s">
        <v>1480</v>
      </c>
      <c r="JQ1" s="210" t="s">
        <v>1481</v>
      </c>
      <c r="JR1" s="210" t="s">
        <v>1482</v>
      </c>
      <c r="JS1" s="210" t="s">
        <v>1483</v>
      </c>
      <c r="JT1" s="210" t="s">
        <v>1484</v>
      </c>
      <c r="JU1" s="210" t="s">
        <v>1485</v>
      </c>
      <c r="JV1" s="210" t="s">
        <v>1486</v>
      </c>
      <c r="JW1" s="210" t="s">
        <v>1487</v>
      </c>
      <c r="JX1" s="210" t="s">
        <v>1488</v>
      </c>
      <c r="JY1" s="210" t="s">
        <v>1489</v>
      </c>
      <c r="JZ1" s="210" t="s">
        <v>1490</v>
      </c>
      <c r="KA1" s="210" t="s">
        <v>1491</v>
      </c>
      <c r="KB1" s="210" t="s">
        <v>1492</v>
      </c>
      <c r="KC1" s="210" t="s">
        <v>1493</v>
      </c>
      <c r="KD1" s="210" t="s">
        <v>1494</v>
      </c>
      <c r="KE1" s="210" t="s">
        <v>1495</v>
      </c>
      <c r="KF1" s="210" t="s">
        <v>1496</v>
      </c>
      <c r="KG1" s="210" t="s">
        <v>1497</v>
      </c>
      <c r="KH1" s="210" t="s">
        <v>1498</v>
      </c>
      <c r="KI1" s="210" t="s">
        <v>1499</v>
      </c>
      <c r="KJ1" s="210" t="s">
        <v>1500</v>
      </c>
      <c r="KK1" s="210" t="s">
        <v>1501</v>
      </c>
      <c r="KL1" s="210" t="s">
        <v>1502</v>
      </c>
      <c r="KM1" s="210" t="s">
        <v>1503</v>
      </c>
      <c r="KN1" s="210" t="s">
        <v>1504</v>
      </c>
      <c r="KO1" s="210" t="s">
        <v>1505</v>
      </c>
      <c r="KP1" s="210" t="s">
        <v>1506</v>
      </c>
      <c r="KQ1" s="210" t="s">
        <v>1507</v>
      </c>
      <c r="KR1" s="210" t="s">
        <v>1508</v>
      </c>
      <c r="KS1" s="210" t="s">
        <v>1509</v>
      </c>
      <c r="KT1" s="210" t="s">
        <v>1510</v>
      </c>
      <c r="KU1" s="210" t="s">
        <v>1511</v>
      </c>
      <c r="KV1" s="210" t="s">
        <v>1512</v>
      </c>
      <c r="KW1" s="210" t="s">
        <v>1513</v>
      </c>
      <c r="KX1" s="210" t="s">
        <v>1514</v>
      </c>
      <c r="KY1" s="210" t="s">
        <v>1515</v>
      </c>
      <c r="KZ1" s="212" t="s">
        <v>1516</v>
      </c>
    </row>
    <row r="2" spans="1:312" ht="18.75" customHeight="1" thickBot="1" x14ac:dyDescent="0.45">
      <c r="H2" s="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c r="IR2" s="211"/>
      <c r="IS2" s="211"/>
      <c r="IT2" s="211"/>
      <c r="IU2" s="211"/>
      <c r="IV2" s="211"/>
      <c r="IW2" s="211"/>
      <c r="IX2" s="211"/>
      <c r="IY2" s="211"/>
      <c r="IZ2" s="211"/>
      <c r="JA2" s="211"/>
      <c r="JB2" s="211"/>
      <c r="JC2" s="211"/>
      <c r="JD2" s="211"/>
      <c r="JE2" s="211"/>
      <c r="JF2" s="211"/>
      <c r="JG2" s="211"/>
      <c r="JH2" s="211"/>
      <c r="JI2" s="211"/>
      <c r="JJ2" s="211"/>
      <c r="JK2" s="211"/>
      <c r="JL2" s="211"/>
      <c r="JM2" s="211"/>
      <c r="JN2" s="211"/>
      <c r="JO2" s="211"/>
      <c r="JP2" s="211"/>
      <c r="JQ2" s="211"/>
      <c r="JR2" s="211"/>
      <c r="JS2" s="211"/>
      <c r="JT2" s="211"/>
      <c r="JU2" s="211"/>
      <c r="JV2" s="211"/>
      <c r="JW2" s="211"/>
      <c r="JX2" s="211"/>
      <c r="JY2" s="211"/>
      <c r="JZ2" s="211"/>
      <c r="KA2" s="211"/>
      <c r="KB2" s="211"/>
      <c r="KC2" s="211"/>
      <c r="KD2" s="211"/>
      <c r="KE2" s="211"/>
      <c r="KF2" s="211"/>
      <c r="KG2" s="211"/>
      <c r="KH2" s="211"/>
      <c r="KI2" s="211"/>
      <c r="KJ2" s="211"/>
      <c r="KK2" s="211"/>
      <c r="KL2" s="211"/>
      <c r="KM2" s="211"/>
      <c r="KN2" s="211"/>
      <c r="KO2" s="211"/>
      <c r="KP2" s="211"/>
      <c r="KQ2" s="211"/>
      <c r="KR2" s="211"/>
      <c r="KS2" s="211"/>
      <c r="KT2" s="211"/>
      <c r="KU2" s="211"/>
      <c r="KV2" s="211"/>
      <c r="KW2" s="211"/>
      <c r="KX2" s="211"/>
      <c r="KY2" s="211"/>
      <c r="KZ2" s="213"/>
    </row>
    <row r="3" spans="1:312" ht="18.75" hidden="1" customHeight="1" outlineLevel="1" x14ac:dyDescent="0.4">
      <c r="A3" s="38" t="s">
        <v>1517</v>
      </c>
      <c r="B3" s="205"/>
      <c r="C3" s="206"/>
      <c r="D3" s="206"/>
      <c r="E3" s="206"/>
      <c r="F3" s="206"/>
      <c r="G3" s="207"/>
      <c r="H3" s="39" t="s">
        <v>1518</v>
      </c>
      <c r="I3" s="208" t="s">
        <v>1536</v>
      </c>
      <c r="J3" s="208"/>
      <c r="K3" s="208"/>
      <c r="L3" s="196" t="s">
        <v>1519</v>
      </c>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c r="IW3" s="194"/>
      <c r="IX3" s="194"/>
      <c r="IY3" s="194"/>
      <c r="IZ3" s="194"/>
      <c r="JA3" s="194"/>
      <c r="JB3" s="194"/>
      <c r="JC3" s="194"/>
      <c r="JD3" s="194"/>
      <c r="JE3" s="194"/>
      <c r="JF3" s="194"/>
      <c r="JG3" s="194"/>
      <c r="JH3" s="194"/>
      <c r="JI3" s="194"/>
      <c r="JJ3" s="194"/>
      <c r="JK3" s="194"/>
      <c r="JL3" s="194"/>
      <c r="JM3" s="194"/>
      <c r="JN3" s="194"/>
      <c r="JO3" s="194"/>
      <c r="JP3" s="194"/>
      <c r="JQ3" s="194"/>
      <c r="JR3" s="194"/>
      <c r="JS3" s="194"/>
      <c r="JT3" s="194"/>
      <c r="JU3" s="194"/>
      <c r="JV3" s="194"/>
      <c r="JW3" s="194"/>
      <c r="JX3" s="194"/>
      <c r="JY3" s="194"/>
      <c r="JZ3" s="194"/>
      <c r="KA3" s="194"/>
      <c r="KB3" s="194"/>
      <c r="KC3" s="194"/>
      <c r="KD3" s="194"/>
      <c r="KE3" s="194"/>
      <c r="KF3" s="194"/>
      <c r="KG3" s="194"/>
      <c r="KH3" s="194"/>
      <c r="KI3" s="194"/>
      <c r="KJ3" s="194"/>
      <c r="KK3" s="194"/>
      <c r="KL3" s="194"/>
      <c r="KM3" s="194"/>
      <c r="KN3" s="194"/>
      <c r="KO3" s="194"/>
      <c r="KP3" s="194"/>
      <c r="KQ3" s="194"/>
      <c r="KR3" s="194"/>
      <c r="KS3" s="194"/>
      <c r="KT3" s="194"/>
      <c r="KU3" s="194"/>
      <c r="KV3" s="194"/>
      <c r="KW3" s="194"/>
      <c r="KX3" s="194"/>
      <c r="KY3" s="194"/>
      <c r="KZ3" s="186"/>
    </row>
    <row r="4" spans="1:312" ht="18.75" hidden="1" customHeight="1" outlineLevel="1" x14ac:dyDescent="0.4">
      <c r="A4" s="40" t="s">
        <v>1520</v>
      </c>
      <c r="B4" s="41" t="s">
        <v>317</v>
      </c>
      <c r="C4" s="42" t="s">
        <v>317</v>
      </c>
      <c r="D4" s="43" t="s">
        <v>317</v>
      </c>
      <c r="E4" s="44" t="s">
        <v>317</v>
      </c>
      <c r="F4" s="45" t="s">
        <v>317</v>
      </c>
      <c r="G4" s="46" t="s">
        <v>317</v>
      </c>
      <c r="H4" s="47" t="s">
        <v>1521</v>
      </c>
      <c r="I4" s="209"/>
      <c r="J4" s="209"/>
      <c r="K4" s="209"/>
      <c r="L4" s="197"/>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c r="IV4" s="195"/>
      <c r="IW4" s="195"/>
      <c r="IX4" s="195"/>
      <c r="IY4" s="195"/>
      <c r="IZ4" s="195"/>
      <c r="JA4" s="195"/>
      <c r="JB4" s="195"/>
      <c r="JC4" s="195"/>
      <c r="JD4" s="195"/>
      <c r="JE4" s="195"/>
      <c r="JF4" s="195"/>
      <c r="JG4" s="195"/>
      <c r="JH4" s="195"/>
      <c r="JI4" s="195"/>
      <c r="JJ4" s="195"/>
      <c r="JK4" s="195"/>
      <c r="JL4" s="195"/>
      <c r="JM4" s="195"/>
      <c r="JN4" s="195"/>
      <c r="JO4" s="195"/>
      <c r="JP4" s="195"/>
      <c r="JQ4" s="195"/>
      <c r="JR4" s="195"/>
      <c r="JS4" s="195"/>
      <c r="JT4" s="195"/>
      <c r="JU4" s="195"/>
      <c r="JV4" s="195"/>
      <c r="JW4" s="195"/>
      <c r="JX4" s="195"/>
      <c r="JY4" s="195"/>
      <c r="JZ4" s="195"/>
      <c r="KA4" s="195"/>
      <c r="KB4" s="195"/>
      <c r="KC4" s="195"/>
      <c r="KD4" s="195"/>
      <c r="KE4" s="195"/>
      <c r="KF4" s="195"/>
      <c r="KG4" s="195"/>
      <c r="KH4" s="195"/>
      <c r="KI4" s="195"/>
      <c r="KJ4" s="195"/>
      <c r="KK4" s="195"/>
      <c r="KL4" s="195"/>
      <c r="KM4" s="195"/>
      <c r="KN4" s="195"/>
      <c r="KO4" s="195"/>
      <c r="KP4" s="195"/>
      <c r="KQ4" s="195"/>
      <c r="KR4" s="195"/>
      <c r="KS4" s="195"/>
      <c r="KT4" s="195"/>
      <c r="KU4" s="195"/>
      <c r="KV4" s="195"/>
      <c r="KW4" s="195"/>
      <c r="KX4" s="195"/>
      <c r="KY4" s="195"/>
      <c r="KZ4" s="187"/>
    </row>
    <row r="5" spans="1:312" ht="18.75" hidden="1" customHeight="1" outlineLevel="1" x14ac:dyDescent="0.4">
      <c r="A5" s="40" t="s">
        <v>1522</v>
      </c>
      <c r="B5" s="48" t="s">
        <v>317</v>
      </c>
      <c r="C5" s="49" t="s">
        <v>317</v>
      </c>
      <c r="D5" s="50" t="s">
        <v>317</v>
      </c>
      <c r="E5" s="51" t="s">
        <v>317</v>
      </c>
      <c r="F5" s="52" t="s">
        <v>317</v>
      </c>
      <c r="G5" s="53" t="s">
        <v>317</v>
      </c>
      <c r="H5" s="47" t="s">
        <v>49</v>
      </c>
      <c r="I5" s="199" t="str">
        <f>SUM(L5:L5)+SUM(M5:KZ5)&amp;" /"&amp;SUM(L5:L5)</f>
        <v>0 /0</v>
      </c>
      <c r="J5" s="199"/>
      <c r="K5" s="199"/>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5"/>
    </row>
    <row r="6" spans="1:312" ht="18.75" hidden="1" customHeight="1" outlineLevel="1" x14ac:dyDescent="0.4">
      <c r="A6" s="40" t="s">
        <v>2</v>
      </c>
      <c r="B6" s="66"/>
      <c r="C6" s="67"/>
      <c r="D6" s="67"/>
      <c r="E6" s="67"/>
      <c r="F6" s="67"/>
      <c r="G6" s="68"/>
      <c r="H6" s="47" t="s">
        <v>1523</v>
      </c>
      <c r="I6" s="193">
        <f>SUM(L6:L6)+SUM(M6:KZ6)</f>
        <v>0</v>
      </c>
      <c r="J6" s="193"/>
      <c r="K6" s="193"/>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c r="IZ6" s="56"/>
      <c r="JA6" s="56"/>
      <c r="JB6" s="56"/>
      <c r="JC6" s="56"/>
      <c r="JD6" s="56"/>
      <c r="JE6" s="56"/>
      <c r="JF6" s="56"/>
      <c r="JG6" s="56"/>
      <c r="JH6" s="56"/>
      <c r="JI6" s="56"/>
      <c r="JJ6" s="56"/>
      <c r="JK6" s="56"/>
      <c r="JL6" s="56"/>
      <c r="JM6" s="56"/>
      <c r="JN6" s="56"/>
      <c r="JO6" s="56"/>
      <c r="JP6" s="56"/>
      <c r="JQ6" s="56"/>
      <c r="JR6" s="56"/>
      <c r="JS6" s="56"/>
      <c r="JT6" s="56"/>
      <c r="JU6" s="56"/>
      <c r="JV6" s="56"/>
      <c r="JW6" s="56"/>
      <c r="JX6" s="56"/>
      <c r="JY6" s="56"/>
      <c r="JZ6" s="56"/>
      <c r="KA6" s="56"/>
      <c r="KB6" s="56"/>
      <c r="KC6" s="56"/>
      <c r="KD6" s="56"/>
      <c r="KE6" s="56"/>
      <c r="KF6" s="56"/>
      <c r="KG6" s="56"/>
      <c r="KH6" s="56"/>
      <c r="KI6" s="56"/>
      <c r="KJ6" s="56"/>
      <c r="KK6" s="56"/>
      <c r="KL6" s="56"/>
      <c r="KM6" s="56"/>
      <c r="KN6" s="56"/>
      <c r="KO6" s="56"/>
      <c r="KP6" s="56"/>
      <c r="KQ6" s="56"/>
      <c r="KR6" s="56"/>
      <c r="KS6" s="56"/>
      <c r="KT6" s="56"/>
      <c r="KU6" s="56"/>
      <c r="KV6" s="56"/>
      <c r="KW6" s="56"/>
      <c r="KX6" s="56"/>
      <c r="KY6" s="56"/>
      <c r="KZ6" s="57"/>
    </row>
    <row r="7" spans="1:312" ht="18.75" hidden="1" customHeight="1" outlineLevel="1" x14ac:dyDescent="0.4">
      <c r="A7" s="40" t="s">
        <v>1524</v>
      </c>
      <c r="B7" s="200"/>
      <c r="C7" s="188"/>
      <c r="D7" s="188"/>
      <c r="E7" s="188"/>
      <c r="F7" s="188"/>
      <c r="G7" s="189"/>
      <c r="H7" s="47" t="s">
        <v>1525</v>
      </c>
      <c r="I7" s="184">
        <f>L7+SUM(M7:KZ7)+G10</f>
        <v>0</v>
      </c>
      <c r="J7" s="184"/>
      <c r="K7" s="184"/>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c r="JQ7" s="58"/>
      <c r="JR7" s="58"/>
      <c r="JS7" s="58"/>
      <c r="JT7" s="58"/>
      <c r="JU7" s="58"/>
      <c r="JV7" s="58"/>
      <c r="JW7" s="58"/>
      <c r="JX7" s="58"/>
      <c r="JY7" s="58"/>
      <c r="JZ7" s="58"/>
      <c r="KA7" s="58"/>
      <c r="KB7" s="58"/>
      <c r="KC7" s="58"/>
      <c r="KD7" s="58"/>
      <c r="KE7" s="58"/>
      <c r="KF7" s="58"/>
      <c r="KG7" s="58"/>
      <c r="KH7" s="58"/>
      <c r="KI7" s="58"/>
      <c r="KJ7" s="58"/>
      <c r="KK7" s="58"/>
      <c r="KL7" s="58"/>
      <c r="KM7" s="58"/>
      <c r="KN7" s="58"/>
      <c r="KO7" s="58"/>
      <c r="KP7" s="58"/>
      <c r="KQ7" s="58"/>
      <c r="KR7" s="58"/>
      <c r="KS7" s="58"/>
      <c r="KT7" s="58"/>
      <c r="KU7" s="58"/>
      <c r="KV7" s="58"/>
      <c r="KW7" s="58"/>
      <c r="KX7" s="58"/>
      <c r="KY7" s="58"/>
      <c r="KZ7" s="60"/>
    </row>
    <row r="8" spans="1:312" ht="18.75" hidden="1" customHeight="1" outlineLevel="1" x14ac:dyDescent="0.4">
      <c r="A8" s="180" t="s">
        <v>1527</v>
      </c>
      <c r="B8" s="182"/>
      <c r="C8" s="183"/>
      <c r="D8" s="61" t="s">
        <v>317</v>
      </c>
      <c r="E8" s="183"/>
      <c r="F8" s="183"/>
      <c r="G8" s="62" t="s">
        <v>317</v>
      </c>
      <c r="H8" s="47" t="s">
        <v>1528</v>
      </c>
      <c r="I8" s="182"/>
      <c r="J8" s="183"/>
      <c r="K8" s="202"/>
      <c r="L8" s="178" t="s">
        <v>1529</v>
      </c>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c r="HY8" s="176"/>
      <c r="HZ8" s="176"/>
      <c r="IA8" s="176"/>
      <c r="IB8" s="176"/>
      <c r="IC8" s="176"/>
      <c r="ID8" s="176"/>
      <c r="IE8" s="176"/>
      <c r="IF8" s="176"/>
      <c r="IG8" s="176"/>
      <c r="IH8" s="176"/>
      <c r="II8" s="176"/>
      <c r="IJ8" s="176"/>
      <c r="IK8" s="176"/>
      <c r="IL8" s="176"/>
      <c r="IM8" s="176"/>
      <c r="IN8" s="176"/>
      <c r="IO8" s="176"/>
      <c r="IP8" s="176"/>
      <c r="IQ8" s="176"/>
      <c r="IR8" s="176"/>
      <c r="IS8" s="176"/>
      <c r="IT8" s="176"/>
      <c r="IU8" s="176"/>
      <c r="IV8" s="176"/>
      <c r="IW8" s="176"/>
      <c r="IX8" s="176"/>
      <c r="IY8" s="176"/>
      <c r="IZ8" s="176"/>
      <c r="JA8" s="176"/>
      <c r="JB8" s="176"/>
      <c r="JC8" s="176"/>
      <c r="JD8" s="176"/>
      <c r="JE8" s="176"/>
      <c r="JF8" s="176"/>
      <c r="JG8" s="176"/>
      <c r="JH8" s="176"/>
      <c r="JI8" s="176"/>
      <c r="JJ8" s="176"/>
      <c r="JK8" s="176"/>
      <c r="JL8" s="176"/>
      <c r="JM8" s="176"/>
      <c r="JN8" s="176"/>
      <c r="JO8" s="176"/>
      <c r="JP8" s="176"/>
      <c r="JQ8" s="176"/>
      <c r="JR8" s="176"/>
      <c r="JS8" s="176"/>
      <c r="JT8" s="176"/>
      <c r="JU8" s="176"/>
      <c r="JV8" s="176"/>
      <c r="JW8" s="176"/>
      <c r="JX8" s="176"/>
      <c r="JY8" s="176"/>
      <c r="JZ8" s="176"/>
      <c r="KA8" s="176"/>
      <c r="KB8" s="176"/>
      <c r="KC8" s="176"/>
      <c r="KD8" s="176"/>
      <c r="KE8" s="176"/>
      <c r="KF8" s="176"/>
      <c r="KG8" s="176"/>
      <c r="KH8" s="176"/>
      <c r="KI8" s="176"/>
      <c r="KJ8" s="176"/>
      <c r="KK8" s="176"/>
      <c r="KL8" s="176"/>
      <c r="KM8" s="176"/>
      <c r="KN8" s="176"/>
      <c r="KO8" s="176"/>
      <c r="KP8" s="176"/>
      <c r="KQ8" s="176"/>
      <c r="KR8" s="176"/>
      <c r="KS8" s="176"/>
      <c r="KT8" s="176"/>
      <c r="KU8" s="176"/>
      <c r="KV8" s="176"/>
      <c r="KW8" s="176"/>
      <c r="KX8" s="176"/>
      <c r="KY8" s="176"/>
      <c r="KZ8" s="168"/>
    </row>
    <row r="9" spans="1:312" ht="18.75" hidden="1" customHeight="1" outlineLevel="1" x14ac:dyDescent="0.4">
      <c r="A9" s="180"/>
      <c r="B9" s="182"/>
      <c r="C9" s="183"/>
      <c r="D9" s="61" t="s">
        <v>317</v>
      </c>
      <c r="E9" s="183"/>
      <c r="F9" s="183"/>
      <c r="G9" s="62" t="s">
        <v>317</v>
      </c>
      <c r="H9" s="47" t="s">
        <v>1530</v>
      </c>
      <c r="I9" s="201" t="str">
        <f>IF(I8="","活性型を選んで下さい",VLOOKUP(IF(I6&gt;150,150,I6),[1]リスト!$U$2:$AD$24,IF(I8="増強型",2,IF(I8="耐久型",3,IF(I8="集中型",4,IF(I8="感覚型",5,6)))),TRUE))</f>
        <v>活性型を選んで下さい</v>
      </c>
      <c r="J9" s="201"/>
      <c r="K9" s="201"/>
      <c r="L9" s="203"/>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c r="HY9" s="176"/>
      <c r="HZ9" s="176"/>
      <c r="IA9" s="176"/>
      <c r="IB9" s="176"/>
      <c r="IC9" s="176"/>
      <c r="ID9" s="176"/>
      <c r="IE9" s="176"/>
      <c r="IF9" s="176"/>
      <c r="IG9" s="176"/>
      <c r="IH9" s="176"/>
      <c r="II9" s="176"/>
      <c r="IJ9" s="176"/>
      <c r="IK9" s="176"/>
      <c r="IL9" s="176"/>
      <c r="IM9" s="176"/>
      <c r="IN9" s="176"/>
      <c r="IO9" s="176"/>
      <c r="IP9" s="176"/>
      <c r="IQ9" s="176"/>
      <c r="IR9" s="176"/>
      <c r="IS9" s="176"/>
      <c r="IT9" s="176"/>
      <c r="IU9" s="176"/>
      <c r="IV9" s="176"/>
      <c r="IW9" s="176"/>
      <c r="IX9" s="176"/>
      <c r="IY9" s="176"/>
      <c r="IZ9" s="176"/>
      <c r="JA9" s="176"/>
      <c r="JB9" s="176"/>
      <c r="JC9" s="176"/>
      <c r="JD9" s="176"/>
      <c r="JE9" s="176"/>
      <c r="JF9" s="176"/>
      <c r="JG9" s="176"/>
      <c r="JH9" s="176"/>
      <c r="JI9" s="176"/>
      <c r="JJ9" s="176"/>
      <c r="JK9" s="176"/>
      <c r="JL9" s="176"/>
      <c r="JM9" s="176"/>
      <c r="JN9" s="176"/>
      <c r="JO9" s="176"/>
      <c r="JP9" s="176"/>
      <c r="JQ9" s="176"/>
      <c r="JR9" s="176"/>
      <c r="JS9" s="176"/>
      <c r="JT9" s="176"/>
      <c r="JU9" s="176"/>
      <c r="JV9" s="176"/>
      <c r="JW9" s="176"/>
      <c r="JX9" s="176"/>
      <c r="JY9" s="176"/>
      <c r="JZ9" s="176"/>
      <c r="KA9" s="176"/>
      <c r="KB9" s="176"/>
      <c r="KC9" s="176"/>
      <c r="KD9" s="176"/>
      <c r="KE9" s="176"/>
      <c r="KF9" s="176"/>
      <c r="KG9" s="176"/>
      <c r="KH9" s="176"/>
      <c r="KI9" s="176"/>
      <c r="KJ9" s="176"/>
      <c r="KK9" s="176"/>
      <c r="KL9" s="176"/>
      <c r="KM9" s="176"/>
      <c r="KN9" s="176"/>
      <c r="KO9" s="176"/>
      <c r="KP9" s="176"/>
      <c r="KQ9" s="176"/>
      <c r="KR9" s="176"/>
      <c r="KS9" s="176"/>
      <c r="KT9" s="176"/>
      <c r="KU9" s="176"/>
      <c r="KV9" s="176"/>
      <c r="KW9" s="176"/>
      <c r="KX9" s="176"/>
      <c r="KY9" s="176"/>
      <c r="KZ9" s="168"/>
    </row>
    <row r="10" spans="1:312" ht="18.75" hidden="1" customHeight="1" outlineLevel="1" thickBot="1" x14ac:dyDescent="0.45">
      <c r="A10" s="181"/>
      <c r="B10" s="170"/>
      <c r="C10" s="171"/>
      <c r="D10" s="63" t="s">
        <v>317</v>
      </c>
      <c r="E10" s="173" t="s">
        <v>1531</v>
      </c>
      <c r="F10" s="173"/>
      <c r="G10" s="64">
        <f>IFERROR(IF(I8="回復型",VLOOKUP(I6,[1]リスト!$U$2:$AD$24,10,TRUE),VLOOKUP(I6,[1]リスト!$U$2:$AD$24,8,TRUE)),0)-IFERROR(VLOOKUP(L6+#REF!,[1]リスト!$U$2:$AD$24,8,TRUE),0)</f>
        <v>0</v>
      </c>
      <c r="H10" s="65" t="s">
        <v>597</v>
      </c>
      <c r="I10" s="204"/>
      <c r="J10" s="204"/>
      <c r="K10" s="204"/>
      <c r="L10" s="179"/>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c r="IW10" s="177"/>
      <c r="IX10" s="177"/>
      <c r="IY10" s="177"/>
      <c r="IZ10" s="177"/>
      <c r="JA10" s="177"/>
      <c r="JB10" s="177"/>
      <c r="JC10" s="177"/>
      <c r="JD10" s="177"/>
      <c r="JE10" s="177"/>
      <c r="JF10" s="177"/>
      <c r="JG10" s="177"/>
      <c r="JH10" s="177"/>
      <c r="JI10" s="177"/>
      <c r="JJ10" s="177"/>
      <c r="JK10" s="177"/>
      <c r="JL10" s="177"/>
      <c r="JM10" s="177"/>
      <c r="JN10" s="177"/>
      <c r="JO10" s="177"/>
      <c r="JP10" s="177"/>
      <c r="JQ10" s="177"/>
      <c r="JR10" s="177"/>
      <c r="JS10" s="177"/>
      <c r="JT10" s="177"/>
      <c r="JU10" s="177"/>
      <c r="JV10" s="177"/>
      <c r="JW10" s="177"/>
      <c r="JX10" s="177"/>
      <c r="JY10" s="177"/>
      <c r="JZ10" s="177"/>
      <c r="KA10" s="177"/>
      <c r="KB10" s="177"/>
      <c r="KC10" s="177"/>
      <c r="KD10" s="177"/>
      <c r="KE10" s="177"/>
      <c r="KF10" s="177"/>
      <c r="KG10" s="177"/>
      <c r="KH10" s="177"/>
      <c r="KI10" s="177"/>
      <c r="KJ10" s="177"/>
      <c r="KK10" s="177"/>
      <c r="KL10" s="177"/>
      <c r="KM10" s="177"/>
      <c r="KN10" s="177"/>
      <c r="KO10" s="177"/>
      <c r="KP10" s="177"/>
      <c r="KQ10" s="177"/>
      <c r="KR10" s="177"/>
      <c r="KS10" s="177"/>
      <c r="KT10" s="177"/>
      <c r="KU10" s="177"/>
      <c r="KV10" s="177"/>
      <c r="KW10" s="177"/>
      <c r="KX10" s="177"/>
      <c r="KY10" s="177"/>
      <c r="KZ10" s="169"/>
    </row>
    <row r="11" spans="1:312" ht="18.75" customHeight="1" collapsed="1" x14ac:dyDescent="0.4">
      <c r="A11" s="38" t="s">
        <v>1520</v>
      </c>
      <c r="B11" s="69" t="s">
        <v>317</v>
      </c>
      <c r="C11" s="70" t="s">
        <v>317</v>
      </c>
      <c r="D11" s="71" t="s">
        <v>317</v>
      </c>
      <c r="E11" s="72" t="s">
        <v>317</v>
      </c>
      <c r="F11" s="73" t="s">
        <v>317</v>
      </c>
      <c r="G11" s="74" t="s">
        <v>317</v>
      </c>
      <c r="H11" s="39" t="s">
        <v>1532</v>
      </c>
      <c r="I11" s="198"/>
      <c r="J11" s="198"/>
      <c r="K11" s="198"/>
      <c r="L11" s="196" t="s">
        <v>1519</v>
      </c>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c r="IW11" s="194"/>
      <c r="IX11" s="194"/>
      <c r="IY11" s="194"/>
      <c r="IZ11" s="194"/>
      <c r="JA11" s="194"/>
      <c r="JB11" s="194"/>
      <c r="JC11" s="194"/>
      <c r="JD11" s="194"/>
      <c r="JE11" s="194"/>
      <c r="JF11" s="194"/>
      <c r="JG11" s="194"/>
      <c r="JH11" s="194"/>
      <c r="JI11" s="194"/>
      <c r="JJ11" s="194"/>
      <c r="JK11" s="194"/>
      <c r="JL11" s="194"/>
      <c r="JM11" s="194"/>
      <c r="JN11" s="194"/>
      <c r="JO11" s="194"/>
      <c r="JP11" s="194"/>
      <c r="JQ11" s="194"/>
      <c r="JR11" s="194"/>
      <c r="JS11" s="194"/>
      <c r="JT11" s="194"/>
      <c r="JU11" s="194"/>
      <c r="JV11" s="194"/>
      <c r="JW11" s="194"/>
      <c r="JX11" s="194"/>
      <c r="JY11" s="194"/>
      <c r="JZ11" s="194"/>
      <c r="KA11" s="194"/>
      <c r="KB11" s="194"/>
      <c r="KC11" s="194"/>
      <c r="KD11" s="194"/>
      <c r="KE11" s="194"/>
      <c r="KF11" s="194"/>
      <c r="KG11" s="194"/>
      <c r="KH11" s="194"/>
      <c r="KI11" s="194"/>
      <c r="KJ11" s="194"/>
      <c r="KK11" s="194"/>
      <c r="KL11" s="194"/>
      <c r="KM11" s="194"/>
      <c r="KN11" s="194"/>
      <c r="KO11" s="194"/>
      <c r="KP11" s="194"/>
      <c r="KQ11" s="194"/>
      <c r="KR11" s="194"/>
      <c r="KS11" s="194"/>
      <c r="KT11" s="194"/>
      <c r="KU11" s="194"/>
      <c r="KV11" s="194"/>
      <c r="KW11" s="194"/>
      <c r="KX11" s="194"/>
      <c r="KY11" s="194"/>
      <c r="KZ11" s="186"/>
    </row>
    <row r="12" spans="1:312" ht="18.75" customHeight="1" x14ac:dyDescent="0.4">
      <c r="A12" s="40" t="s">
        <v>2</v>
      </c>
      <c r="B12" s="66"/>
      <c r="C12" s="67"/>
      <c r="D12" s="67"/>
      <c r="E12" s="67"/>
      <c r="F12" s="67"/>
      <c r="G12" s="68"/>
      <c r="H12" s="47" t="s">
        <v>345</v>
      </c>
      <c r="I12" s="185"/>
      <c r="J12" s="185"/>
      <c r="K12" s="185"/>
      <c r="L12" s="197"/>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c r="IV12" s="195"/>
      <c r="IW12" s="195"/>
      <c r="IX12" s="195"/>
      <c r="IY12" s="195"/>
      <c r="IZ12" s="195"/>
      <c r="JA12" s="195"/>
      <c r="JB12" s="195"/>
      <c r="JC12" s="195"/>
      <c r="JD12" s="195"/>
      <c r="JE12" s="195"/>
      <c r="JF12" s="195"/>
      <c r="JG12" s="195"/>
      <c r="JH12" s="195"/>
      <c r="JI12" s="195"/>
      <c r="JJ12" s="195"/>
      <c r="JK12" s="195"/>
      <c r="JL12" s="195"/>
      <c r="JM12" s="195"/>
      <c r="JN12" s="195"/>
      <c r="JO12" s="195"/>
      <c r="JP12" s="195"/>
      <c r="JQ12" s="195"/>
      <c r="JR12" s="195"/>
      <c r="JS12" s="195"/>
      <c r="JT12" s="195"/>
      <c r="JU12" s="195"/>
      <c r="JV12" s="195"/>
      <c r="JW12" s="195"/>
      <c r="JX12" s="195"/>
      <c r="JY12" s="195"/>
      <c r="JZ12" s="195"/>
      <c r="KA12" s="195"/>
      <c r="KB12" s="195"/>
      <c r="KC12" s="195"/>
      <c r="KD12" s="195"/>
      <c r="KE12" s="195"/>
      <c r="KF12" s="195"/>
      <c r="KG12" s="195"/>
      <c r="KH12" s="195"/>
      <c r="KI12" s="195"/>
      <c r="KJ12" s="195"/>
      <c r="KK12" s="195"/>
      <c r="KL12" s="195"/>
      <c r="KM12" s="195"/>
      <c r="KN12" s="195"/>
      <c r="KO12" s="195"/>
      <c r="KP12" s="195"/>
      <c r="KQ12" s="195"/>
      <c r="KR12" s="195"/>
      <c r="KS12" s="195"/>
      <c r="KT12" s="195"/>
      <c r="KU12" s="195"/>
      <c r="KV12" s="195"/>
      <c r="KW12" s="195"/>
      <c r="KX12" s="195"/>
      <c r="KY12" s="195"/>
      <c r="KZ12" s="187"/>
    </row>
    <row r="13" spans="1:312" ht="18.75" customHeight="1" x14ac:dyDescent="0.4">
      <c r="A13" s="40" t="s">
        <v>1524</v>
      </c>
      <c r="B13" s="200"/>
      <c r="C13" s="188"/>
      <c r="D13" s="188"/>
      <c r="E13" s="188"/>
      <c r="F13" s="188"/>
      <c r="G13" s="189"/>
      <c r="H13" s="47" t="s">
        <v>49</v>
      </c>
      <c r="I13" s="199" t="str">
        <f>SUM(L13:L13)+SUM(M13:KZ13)&amp;" /"&amp;SUM(L13:L13)</f>
        <v>0 /0</v>
      </c>
      <c r="J13" s="199"/>
      <c r="K13" s="199"/>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5"/>
    </row>
    <row r="14" spans="1:312" ht="18.75" customHeight="1" x14ac:dyDescent="0.4">
      <c r="A14" s="40" t="s">
        <v>1533</v>
      </c>
      <c r="B14" s="190"/>
      <c r="C14" s="191"/>
      <c r="D14" s="191"/>
      <c r="E14" s="191"/>
      <c r="F14" s="191"/>
      <c r="G14" s="192"/>
      <c r="H14" s="47" t="s">
        <v>1534</v>
      </c>
      <c r="I14" s="193" t="str">
        <f>IFERROR(IF(I12="ノーマル",10,IF(I12="ミドル",20,IF(I12="ボス","10%+PL×5",""))),"")</f>
        <v/>
      </c>
      <c r="J14" s="193"/>
      <c r="K14" s="193"/>
      <c r="L14" s="59" t="s">
        <v>1526</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7"/>
    </row>
    <row r="15" spans="1:312" ht="18.75" customHeight="1" x14ac:dyDescent="0.4">
      <c r="A15" s="180" t="s">
        <v>1527</v>
      </c>
      <c r="B15" s="182"/>
      <c r="C15" s="183"/>
      <c r="D15" s="61" t="s">
        <v>317</v>
      </c>
      <c r="E15" s="183"/>
      <c r="F15" s="183"/>
      <c r="G15" s="62" t="s">
        <v>317</v>
      </c>
      <c r="H15" s="47" t="s">
        <v>1525</v>
      </c>
      <c r="I15" s="184">
        <f>L15+SUM(M15:KZ15)</f>
        <v>0</v>
      </c>
      <c r="J15" s="184"/>
      <c r="K15" s="184"/>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60"/>
    </row>
    <row r="16" spans="1:312" ht="18.75" customHeight="1" x14ac:dyDescent="0.4">
      <c r="A16" s="180"/>
      <c r="B16" s="182"/>
      <c r="C16" s="183"/>
      <c r="D16" s="61" t="s">
        <v>317</v>
      </c>
      <c r="E16" s="183"/>
      <c r="F16" s="183"/>
      <c r="G16" s="62" t="s">
        <v>317</v>
      </c>
      <c r="H16" s="47" t="s">
        <v>346</v>
      </c>
      <c r="I16" s="185"/>
      <c r="J16" s="185"/>
      <c r="K16" s="185"/>
      <c r="L16" s="178" t="s">
        <v>1529</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176"/>
      <c r="DZ16" s="176"/>
      <c r="EA16" s="176"/>
      <c r="EB16" s="176"/>
      <c r="EC16" s="176"/>
      <c r="ED16" s="176"/>
      <c r="EE16" s="176"/>
      <c r="EF16" s="176"/>
      <c r="EG16" s="176"/>
      <c r="EH16" s="176"/>
      <c r="EI16" s="176"/>
      <c r="EJ16" s="176"/>
      <c r="EK16" s="176"/>
      <c r="EL16" s="176"/>
      <c r="EM16" s="176"/>
      <c r="EN16" s="176"/>
      <c r="EO16" s="176"/>
      <c r="EP16" s="176"/>
      <c r="EQ16" s="176"/>
      <c r="ER16" s="176"/>
      <c r="ES16" s="176"/>
      <c r="ET16" s="176"/>
      <c r="EU16" s="176"/>
      <c r="EV16" s="176"/>
      <c r="EW16" s="176"/>
      <c r="EX16" s="176"/>
      <c r="EY16" s="176"/>
      <c r="EZ16" s="176"/>
      <c r="FA16" s="176"/>
      <c r="FB16" s="176"/>
      <c r="FC16" s="176"/>
      <c r="FD16" s="176"/>
      <c r="FE16" s="176"/>
      <c r="FF16" s="176"/>
      <c r="FG16" s="176"/>
      <c r="FH16" s="176"/>
      <c r="FI16" s="176"/>
      <c r="FJ16" s="176"/>
      <c r="FK16" s="176"/>
      <c r="FL16" s="176"/>
      <c r="FM16" s="176"/>
      <c r="FN16" s="176"/>
      <c r="FO16" s="176"/>
      <c r="FP16" s="176"/>
      <c r="FQ16" s="176"/>
      <c r="FR16" s="176"/>
      <c r="FS16" s="176"/>
      <c r="FT16" s="176"/>
      <c r="FU16" s="176"/>
      <c r="FV16" s="176"/>
      <c r="FW16" s="176"/>
      <c r="FX16" s="176"/>
      <c r="FY16" s="176"/>
      <c r="FZ16" s="176"/>
      <c r="GA16" s="176"/>
      <c r="GB16" s="176"/>
      <c r="GC16" s="176"/>
      <c r="GD16" s="176"/>
      <c r="GE16" s="176"/>
      <c r="GF16" s="176"/>
      <c r="GG16" s="176"/>
      <c r="GH16" s="176"/>
      <c r="GI16" s="176"/>
      <c r="GJ16" s="176"/>
      <c r="GK16" s="176"/>
      <c r="GL16" s="176"/>
      <c r="GM16" s="176"/>
      <c r="GN16" s="176"/>
      <c r="GO16" s="176"/>
      <c r="GP16" s="176"/>
      <c r="GQ16" s="176"/>
      <c r="GR16" s="176"/>
      <c r="GS16" s="176"/>
      <c r="GT16" s="176"/>
      <c r="GU16" s="176"/>
      <c r="GV16" s="176"/>
      <c r="GW16" s="176"/>
      <c r="GX16" s="176"/>
      <c r="GY16" s="176"/>
      <c r="GZ16" s="176"/>
      <c r="HA16" s="176"/>
      <c r="HB16" s="176"/>
      <c r="HC16" s="176"/>
      <c r="HD16" s="176"/>
      <c r="HE16" s="176"/>
      <c r="HF16" s="176"/>
      <c r="HG16" s="176"/>
      <c r="HH16" s="176"/>
      <c r="HI16" s="176"/>
      <c r="HJ16" s="176"/>
      <c r="HK16" s="176"/>
      <c r="HL16" s="176"/>
      <c r="HM16" s="176"/>
      <c r="HN16" s="176"/>
      <c r="HO16" s="176"/>
      <c r="HP16" s="176"/>
      <c r="HQ16" s="176"/>
      <c r="HR16" s="176"/>
      <c r="HS16" s="176"/>
      <c r="HT16" s="176"/>
      <c r="HU16" s="176"/>
      <c r="HV16" s="176"/>
      <c r="HW16" s="176"/>
      <c r="HX16" s="176"/>
      <c r="HY16" s="176"/>
      <c r="HZ16" s="176"/>
      <c r="IA16" s="176"/>
      <c r="IB16" s="176"/>
      <c r="IC16" s="176"/>
      <c r="ID16" s="176"/>
      <c r="IE16" s="176"/>
      <c r="IF16" s="176"/>
      <c r="IG16" s="176"/>
      <c r="IH16" s="176"/>
      <c r="II16" s="176"/>
      <c r="IJ16" s="176"/>
      <c r="IK16" s="176"/>
      <c r="IL16" s="176"/>
      <c r="IM16" s="176"/>
      <c r="IN16" s="176"/>
      <c r="IO16" s="176"/>
      <c r="IP16" s="176"/>
      <c r="IQ16" s="176"/>
      <c r="IR16" s="176"/>
      <c r="IS16" s="176"/>
      <c r="IT16" s="176"/>
      <c r="IU16" s="176"/>
      <c r="IV16" s="176"/>
      <c r="IW16" s="176"/>
      <c r="IX16" s="176"/>
      <c r="IY16" s="176"/>
      <c r="IZ16" s="176"/>
      <c r="JA16" s="176"/>
      <c r="JB16" s="176"/>
      <c r="JC16" s="176"/>
      <c r="JD16" s="176"/>
      <c r="JE16" s="176"/>
      <c r="JF16" s="176"/>
      <c r="JG16" s="176"/>
      <c r="JH16" s="176"/>
      <c r="JI16" s="176"/>
      <c r="JJ16" s="176"/>
      <c r="JK16" s="176"/>
      <c r="JL16" s="176"/>
      <c r="JM16" s="176"/>
      <c r="JN16" s="176"/>
      <c r="JO16" s="176"/>
      <c r="JP16" s="176"/>
      <c r="JQ16" s="176"/>
      <c r="JR16" s="176"/>
      <c r="JS16" s="176"/>
      <c r="JT16" s="176"/>
      <c r="JU16" s="176"/>
      <c r="JV16" s="176"/>
      <c r="JW16" s="176"/>
      <c r="JX16" s="176"/>
      <c r="JY16" s="176"/>
      <c r="JZ16" s="176"/>
      <c r="KA16" s="176"/>
      <c r="KB16" s="176"/>
      <c r="KC16" s="176"/>
      <c r="KD16" s="176"/>
      <c r="KE16" s="176"/>
      <c r="KF16" s="176"/>
      <c r="KG16" s="176"/>
      <c r="KH16" s="176"/>
      <c r="KI16" s="176"/>
      <c r="KJ16" s="176"/>
      <c r="KK16" s="176"/>
      <c r="KL16" s="176"/>
      <c r="KM16" s="176"/>
      <c r="KN16" s="176"/>
      <c r="KO16" s="176"/>
      <c r="KP16" s="176"/>
      <c r="KQ16" s="176"/>
      <c r="KR16" s="176"/>
      <c r="KS16" s="176"/>
      <c r="KT16" s="176"/>
      <c r="KU16" s="176"/>
      <c r="KV16" s="176"/>
      <c r="KW16" s="176"/>
      <c r="KX16" s="176"/>
      <c r="KY16" s="176"/>
      <c r="KZ16" s="168"/>
    </row>
    <row r="17" spans="1:312" ht="18.75" customHeight="1" thickBot="1" x14ac:dyDescent="0.45">
      <c r="A17" s="181"/>
      <c r="B17" s="170"/>
      <c r="C17" s="171"/>
      <c r="D17" s="63" t="s">
        <v>317</v>
      </c>
      <c r="E17" s="172" t="s">
        <v>1526</v>
      </c>
      <c r="F17" s="173"/>
      <c r="G17" s="174"/>
      <c r="H17" s="65" t="s">
        <v>1535</v>
      </c>
      <c r="I17" s="175"/>
      <c r="J17" s="175"/>
      <c r="K17" s="175"/>
      <c r="L17" s="179"/>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c r="IW17" s="177"/>
      <c r="IX17" s="177"/>
      <c r="IY17" s="177"/>
      <c r="IZ17" s="177"/>
      <c r="JA17" s="177"/>
      <c r="JB17" s="177"/>
      <c r="JC17" s="177"/>
      <c r="JD17" s="177"/>
      <c r="JE17" s="177"/>
      <c r="JF17" s="177"/>
      <c r="JG17" s="177"/>
      <c r="JH17" s="177"/>
      <c r="JI17" s="177"/>
      <c r="JJ17" s="177"/>
      <c r="JK17" s="177"/>
      <c r="JL17" s="177"/>
      <c r="JM17" s="177"/>
      <c r="JN17" s="177"/>
      <c r="JO17" s="177"/>
      <c r="JP17" s="177"/>
      <c r="JQ17" s="177"/>
      <c r="JR17" s="177"/>
      <c r="JS17" s="177"/>
      <c r="JT17" s="177"/>
      <c r="JU17" s="177"/>
      <c r="JV17" s="177"/>
      <c r="JW17" s="177"/>
      <c r="JX17" s="177"/>
      <c r="JY17" s="177"/>
      <c r="JZ17" s="177"/>
      <c r="KA17" s="177"/>
      <c r="KB17" s="177"/>
      <c r="KC17" s="177"/>
      <c r="KD17" s="177"/>
      <c r="KE17" s="177"/>
      <c r="KF17" s="177"/>
      <c r="KG17" s="177"/>
      <c r="KH17" s="177"/>
      <c r="KI17" s="177"/>
      <c r="KJ17" s="177"/>
      <c r="KK17" s="177"/>
      <c r="KL17" s="177"/>
      <c r="KM17" s="177"/>
      <c r="KN17" s="177"/>
      <c r="KO17" s="177"/>
      <c r="KP17" s="177"/>
      <c r="KQ17" s="177"/>
      <c r="KR17" s="177"/>
      <c r="KS17" s="177"/>
      <c r="KT17" s="177"/>
      <c r="KU17" s="177"/>
      <c r="KV17" s="177"/>
      <c r="KW17" s="177"/>
      <c r="KX17" s="177"/>
      <c r="KY17" s="177"/>
      <c r="KZ17" s="169"/>
    </row>
    <row r="18" spans="1:312" ht="18.75" customHeight="1" collapsed="1" x14ac:dyDescent="0.4">
      <c r="A18" s="38" t="s">
        <v>1520</v>
      </c>
      <c r="B18" s="69" t="s">
        <v>317</v>
      </c>
      <c r="C18" s="70" t="s">
        <v>317</v>
      </c>
      <c r="D18" s="71" t="s">
        <v>317</v>
      </c>
      <c r="E18" s="72" t="s">
        <v>317</v>
      </c>
      <c r="F18" s="73" t="s">
        <v>317</v>
      </c>
      <c r="G18" s="74" t="s">
        <v>317</v>
      </c>
      <c r="H18" s="39" t="s">
        <v>1532</v>
      </c>
      <c r="I18" s="198"/>
      <c r="J18" s="198"/>
      <c r="K18" s="198"/>
      <c r="L18" s="196" t="s">
        <v>1519</v>
      </c>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c r="IW18" s="194"/>
      <c r="IX18" s="194"/>
      <c r="IY18" s="194"/>
      <c r="IZ18" s="194"/>
      <c r="JA18" s="194"/>
      <c r="JB18" s="194"/>
      <c r="JC18" s="194"/>
      <c r="JD18" s="194"/>
      <c r="JE18" s="194"/>
      <c r="JF18" s="194"/>
      <c r="JG18" s="194"/>
      <c r="JH18" s="194"/>
      <c r="JI18" s="194"/>
      <c r="JJ18" s="194"/>
      <c r="JK18" s="194"/>
      <c r="JL18" s="194"/>
      <c r="JM18" s="194"/>
      <c r="JN18" s="194"/>
      <c r="JO18" s="194"/>
      <c r="JP18" s="194"/>
      <c r="JQ18" s="194"/>
      <c r="JR18" s="194"/>
      <c r="JS18" s="194"/>
      <c r="JT18" s="194"/>
      <c r="JU18" s="194"/>
      <c r="JV18" s="194"/>
      <c r="JW18" s="194"/>
      <c r="JX18" s="194"/>
      <c r="JY18" s="194"/>
      <c r="JZ18" s="194"/>
      <c r="KA18" s="194"/>
      <c r="KB18" s="194"/>
      <c r="KC18" s="194"/>
      <c r="KD18" s="194"/>
      <c r="KE18" s="194"/>
      <c r="KF18" s="194"/>
      <c r="KG18" s="194"/>
      <c r="KH18" s="194"/>
      <c r="KI18" s="194"/>
      <c r="KJ18" s="194"/>
      <c r="KK18" s="194"/>
      <c r="KL18" s="194"/>
      <c r="KM18" s="194"/>
      <c r="KN18" s="194"/>
      <c r="KO18" s="194"/>
      <c r="KP18" s="194"/>
      <c r="KQ18" s="194"/>
      <c r="KR18" s="194"/>
      <c r="KS18" s="194"/>
      <c r="KT18" s="194"/>
      <c r="KU18" s="194"/>
      <c r="KV18" s="194"/>
      <c r="KW18" s="194"/>
      <c r="KX18" s="194"/>
      <c r="KY18" s="194"/>
      <c r="KZ18" s="186"/>
    </row>
    <row r="19" spans="1:312" ht="18.75" customHeight="1" x14ac:dyDescent="0.4">
      <c r="A19" s="40" t="s">
        <v>2</v>
      </c>
      <c r="B19" s="66"/>
      <c r="C19" s="67"/>
      <c r="D19" s="67"/>
      <c r="E19" s="67"/>
      <c r="F19" s="67"/>
      <c r="G19" s="68"/>
      <c r="H19" s="47" t="s">
        <v>345</v>
      </c>
      <c r="I19" s="185"/>
      <c r="J19" s="185"/>
      <c r="K19" s="185"/>
      <c r="L19" s="197"/>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5"/>
      <c r="IH19" s="195"/>
      <c r="II19" s="195"/>
      <c r="IJ19" s="195"/>
      <c r="IK19" s="195"/>
      <c r="IL19" s="195"/>
      <c r="IM19" s="195"/>
      <c r="IN19" s="195"/>
      <c r="IO19" s="195"/>
      <c r="IP19" s="195"/>
      <c r="IQ19" s="195"/>
      <c r="IR19" s="195"/>
      <c r="IS19" s="195"/>
      <c r="IT19" s="195"/>
      <c r="IU19" s="195"/>
      <c r="IV19" s="195"/>
      <c r="IW19" s="195"/>
      <c r="IX19" s="195"/>
      <c r="IY19" s="195"/>
      <c r="IZ19" s="195"/>
      <c r="JA19" s="195"/>
      <c r="JB19" s="195"/>
      <c r="JC19" s="195"/>
      <c r="JD19" s="195"/>
      <c r="JE19" s="195"/>
      <c r="JF19" s="195"/>
      <c r="JG19" s="195"/>
      <c r="JH19" s="195"/>
      <c r="JI19" s="195"/>
      <c r="JJ19" s="195"/>
      <c r="JK19" s="195"/>
      <c r="JL19" s="195"/>
      <c r="JM19" s="195"/>
      <c r="JN19" s="195"/>
      <c r="JO19" s="195"/>
      <c r="JP19" s="195"/>
      <c r="JQ19" s="195"/>
      <c r="JR19" s="195"/>
      <c r="JS19" s="195"/>
      <c r="JT19" s="195"/>
      <c r="JU19" s="195"/>
      <c r="JV19" s="195"/>
      <c r="JW19" s="195"/>
      <c r="JX19" s="195"/>
      <c r="JY19" s="195"/>
      <c r="JZ19" s="195"/>
      <c r="KA19" s="195"/>
      <c r="KB19" s="195"/>
      <c r="KC19" s="195"/>
      <c r="KD19" s="195"/>
      <c r="KE19" s="195"/>
      <c r="KF19" s="195"/>
      <c r="KG19" s="195"/>
      <c r="KH19" s="195"/>
      <c r="KI19" s="195"/>
      <c r="KJ19" s="195"/>
      <c r="KK19" s="195"/>
      <c r="KL19" s="195"/>
      <c r="KM19" s="195"/>
      <c r="KN19" s="195"/>
      <c r="KO19" s="195"/>
      <c r="KP19" s="195"/>
      <c r="KQ19" s="195"/>
      <c r="KR19" s="195"/>
      <c r="KS19" s="195"/>
      <c r="KT19" s="195"/>
      <c r="KU19" s="195"/>
      <c r="KV19" s="195"/>
      <c r="KW19" s="195"/>
      <c r="KX19" s="195"/>
      <c r="KY19" s="195"/>
      <c r="KZ19" s="187"/>
    </row>
    <row r="20" spans="1:312" ht="18.75" customHeight="1" x14ac:dyDescent="0.4">
      <c r="A20" s="40" t="s">
        <v>1524</v>
      </c>
      <c r="B20" s="200"/>
      <c r="C20" s="188"/>
      <c r="D20" s="188"/>
      <c r="E20" s="188"/>
      <c r="F20" s="188"/>
      <c r="G20" s="189"/>
      <c r="H20" s="47" t="s">
        <v>49</v>
      </c>
      <c r="I20" s="199" t="str">
        <f>SUM(L20:L20)+SUM(M20:KZ20)&amp;" /"&amp;SUM(L20:L20)</f>
        <v>0 /0</v>
      </c>
      <c r="J20" s="199"/>
      <c r="K20" s="199"/>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c r="IX20" s="54"/>
      <c r="IY20" s="54"/>
      <c r="IZ20" s="54"/>
      <c r="JA20" s="54"/>
      <c r="JB20" s="54"/>
      <c r="JC20" s="54"/>
      <c r="JD20" s="54"/>
      <c r="JE20" s="54"/>
      <c r="JF20" s="54"/>
      <c r="JG20" s="54"/>
      <c r="JH20" s="54"/>
      <c r="JI20" s="54"/>
      <c r="JJ20" s="54"/>
      <c r="JK20" s="54"/>
      <c r="JL20" s="54"/>
      <c r="JM20" s="54"/>
      <c r="JN20" s="54"/>
      <c r="JO20" s="54"/>
      <c r="JP20" s="54"/>
      <c r="JQ20" s="54"/>
      <c r="JR20" s="54"/>
      <c r="JS20" s="54"/>
      <c r="JT20" s="54"/>
      <c r="JU20" s="54"/>
      <c r="JV20" s="54"/>
      <c r="JW20" s="54"/>
      <c r="JX20" s="54"/>
      <c r="JY20" s="54"/>
      <c r="JZ20" s="54"/>
      <c r="KA20" s="54"/>
      <c r="KB20" s="54"/>
      <c r="KC20" s="54"/>
      <c r="KD20" s="54"/>
      <c r="KE20" s="54"/>
      <c r="KF20" s="54"/>
      <c r="KG20" s="54"/>
      <c r="KH20" s="54"/>
      <c r="KI20" s="54"/>
      <c r="KJ20" s="54"/>
      <c r="KK20" s="54"/>
      <c r="KL20" s="54"/>
      <c r="KM20" s="54"/>
      <c r="KN20" s="54"/>
      <c r="KO20" s="54"/>
      <c r="KP20" s="54"/>
      <c r="KQ20" s="54"/>
      <c r="KR20" s="54"/>
      <c r="KS20" s="54"/>
      <c r="KT20" s="54"/>
      <c r="KU20" s="54"/>
      <c r="KV20" s="54"/>
      <c r="KW20" s="54"/>
      <c r="KX20" s="54"/>
      <c r="KY20" s="54"/>
      <c r="KZ20" s="55"/>
    </row>
    <row r="21" spans="1:312" ht="18.75" customHeight="1" x14ac:dyDescent="0.4">
      <c r="A21" s="40" t="s">
        <v>1533</v>
      </c>
      <c r="B21" s="190"/>
      <c r="C21" s="191"/>
      <c r="D21" s="191"/>
      <c r="E21" s="191"/>
      <c r="F21" s="191"/>
      <c r="G21" s="192"/>
      <c r="H21" s="47" t="s">
        <v>1534</v>
      </c>
      <c r="I21" s="193" t="str">
        <f>IFERROR(IF(I19="ノーマル",10,IF(I19="ミドル",20,IF(I19="ボス","10%+PL×5",""))),"")</f>
        <v/>
      </c>
      <c r="J21" s="193"/>
      <c r="K21" s="193"/>
      <c r="L21" s="59" t="s">
        <v>1526</v>
      </c>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7"/>
    </row>
    <row r="22" spans="1:312" ht="18.75" customHeight="1" x14ac:dyDescent="0.4">
      <c r="A22" s="180" t="s">
        <v>1527</v>
      </c>
      <c r="B22" s="182"/>
      <c r="C22" s="183"/>
      <c r="D22" s="61" t="s">
        <v>317</v>
      </c>
      <c r="E22" s="183"/>
      <c r="F22" s="183"/>
      <c r="G22" s="62" t="s">
        <v>317</v>
      </c>
      <c r="H22" s="47" t="s">
        <v>1525</v>
      </c>
      <c r="I22" s="184">
        <f>L22+SUM(M22:KZ22)</f>
        <v>0</v>
      </c>
      <c r="J22" s="184"/>
      <c r="K22" s="184"/>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c r="KA22" s="58"/>
      <c r="KB22" s="58"/>
      <c r="KC22" s="58"/>
      <c r="KD22" s="58"/>
      <c r="KE22" s="58"/>
      <c r="KF22" s="58"/>
      <c r="KG22" s="58"/>
      <c r="KH22" s="58"/>
      <c r="KI22" s="58"/>
      <c r="KJ22" s="58"/>
      <c r="KK22" s="58"/>
      <c r="KL22" s="58"/>
      <c r="KM22" s="58"/>
      <c r="KN22" s="58"/>
      <c r="KO22" s="58"/>
      <c r="KP22" s="58"/>
      <c r="KQ22" s="58"/>
      <c r="KR22" s="58"/>
      <c r="KS22" s="58"/>
      <c r="KT22" s="58"/>
      <c r="KU22" s="58"/>
      <c r="KV22" s="58"/>
      <c r="KW22" s="58"/>
      <c r="KX22" s="58"/>
      <c r="KY22" s="58"/>
      <c r="KZ22" s="60"/>
    </row>
    <row r="23" spans="1:312" ht="18.75" customHeight="1" x14ac:dyDescent="0.4">
      <c r="A23" s="180"/>
      <c r="B23" s="182"/>
      <c r="C23" s="183"/>
      <c r="D23" s="61" t="s">
        <v>317</v>
      </c>
      <c r="E23" s="183"/>
      <c r="F23" s="183"/>
      <c r="G23" s="62" t="s">
        <v>317</v>
      </c>
      <c r="H23" s="47" t="s">
        <v>346</v>
      </c>
      <c r="I23" s="185"/>
      <c r="J23" s="185"/>
      <c r="K23" s="185"/>
      <c r="L23" s="178" t="s">
        <v>1529</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c r="IU23" s="176"/>
      <c r="IV23" s="176"/>
      <c r="IW23" s="176"/>
      <c r="IX23" s="176"/>
      <c r="IY23" s="176"/>
      <c r="IZ23" s="176"/>
      <c r="JA23" s="176"/>
      <c r="JB23" s="176"/>
      <c r="JC23" s="176"/>
      <c r="JD23" s="176"/>
      <c r="JE23" s="176"/>
      <c r="JF23" s="176"/>
      <c r="JG23" s="176"/>
      <c r="JH23" s="176"/>
      <c r="JI23" s="176"/>
      <c r="JJ23" s="176"/>
      <c r="JK23" s="176"/>
      <c r="JL23" s="176"/>
      <c r="JM23" s="176"/>
      <c r="JN23" s="176"/>
      <c r="JO23" s="176"/>
      <c r="JP23" s="176"/>
      <c r="JQ23" s="176"/>
      <c r="JR23" s="176"/>
      <c r="JS23" s="176"/>
      <c r="JT23" s="176"/>
      <c r="JU23" s="176"/>
      <c r="JV23" s="176"/>
      <c r="JW23" s="176"/>
      <c r="JX23" s="176"/>
      <c r="JY23" s="176"/>
      <c r="JZ23" s="176"/>
      <c r="KA23" s="176"/>
      <c r="KB23" s="176"/>
      <c r="KC23" s="176"/>
      <c r="KD23" s="176"/>
      <c r="KE23" s="176"/>
      <c r="KF23" s="176"/>
      <c r="KG23" s="176"/>
      <c r="KH23" s="176"/>
      <c r="KI23" s="176"/>
      <c r="KJ23" s="176"/>
      <c r="KK23" s="176"/>
      <c r="KL23" s="176"/>
      <c r="KM23" s="176"/>
      <c r="KN23" s="176"/>
      <c r="KO23" s="176"/>
      <c r="KP23" s="176"/>
      <c r="KQ23" s="176"/>
      <c r="KR23" s="176"/>
      <c r="KS23" s="176"/>
      <c r="KT23" s="176"/>
      <c r="KU23" s="176"/>
      <c r="KV23" s="176"/>
      <c r="KW23" s="176"/>
      <c r="KX23" s="176"/>
      <c r="KY23" s="176"/>
      <c r="KZ23" s="168"/>
    </row>
    <row r="24" spans="1:312" ht="18.75" customHeight="1" thickBot="1" x14ac:dyDescent="0.45">
      <c r="A24" s="181"/>
      <c r="B24" s="170"/>
      <c r="C24" s="171"/>
      <c r="D24" s="63" t="s">
        <v>317</v>
      </c>
      <c r="E24" s="172" t="s">
        <v>1526</v>
      </c>
      <c r="F24" s="173"/>
      <c r="G24" s="174"/>
      <c r="H24" s="65" t="s">
        <v>1535</v>
      </c>
      <c r="I24" s="175"/>
      <c r="J24" s="175"/>
      <c r="K24" s="175"/>
      <c r="L24" s="179"/>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c r="IW24" s="177"/>
      <c r="IX24" s="177"/>
      <c r="IY24" s="177"/>
      <c r="IZ24" s="177"/>
      <c r="JA24" s="177"/>
      <c r="JB24" s="177"/>
      <c r="JC24" s="177"/>
      <c r="JD24" s="177"/>
      <c r="JE24" s="177"/>
      <c r="JF24" s="177"/>
      <c r="JG24" s="177"/>
      <c r="JH24" s="177"/>
      <c r="JI24" s="177"/>
      <c r="JJ24" s="177"/>
      <c r="JK24" s="177"/>
      <c r="JL24" s="177"/>
      <c r="JM24" s="177"/>
      <c r="JN24" s="177"/>
      <c r="JO24" s="177"/>
      <c r="JP24" s="177"/>
      <c r="JQ24" s="177"/>
      <c r="JR24" s="177"/>
      <c r="JS24" s="177"/>
      <c r="JT24" s="177"/>
      <c r="JU24" s="177"/>
      <c r="JV24" s="177"/>
      <c r="JW24" s="177"/>
      <c r="JX24" s="177"/>
      <c r="JY24" s="177"/>
      <c r="JZ24" s="177"/>
      <c r="KA24" s="177"/>
      <c r="KB24" s="177"/>
      <c r="KC24" s="177"/>
      <c r="KD24" s="177"/>
      <c r="KE24" s="177"/>
      <c r="KF24" s="177"/>
      <c r="KG24" s="177"/>
      <c r="KH24" s="177"/>
      <c r="KI24" s="177"/>
      <c r="KJ24" s="177"/>
      <c r="KK24" s="177"/>
      <c r="KL24" s="177"/>
      <c r="KM24" s="177"/>
      <c r="KN24" s="177"/>
      <c r="KO24" s="177"/>
      <c r="KP24" s="177"/>
      <c r="KQ24" s="177"/>
      <c r="KR24" s="177"/>
      <c r="KS24" s="177"/>
      <c r="KT24" s="177"/>
      <c r="KU24" s="177"/>
      <c r="KV24" s="177"/>
      <c r="KW24" s="177"/>
      <c r="KX24" s="177"/>
      <c r="KY24" s="177"/>
      <c r="KZ24" s="169"/>
    </row>
    <row r="25" spans="1:312" ht="18.75" customHeight="1" collapsed="1" x14ac:dyDescent="0.4">
      <c r="A25" s="38" t="s">
        <v>1520</v>
      </c>
      <c r="B25" s="69" t="s">
        <v>317</v>
      </c>
      <c r="C25" s="70" t="s">
        <v>317</v>
      </c>
      <c r="D25" s="71" t="s">
        <v>317</v>
      </c>
      <c r="E25" s="72" t="s">
        <v>317</v>
      </c>
      <c r="F25" s="73" t="s">
        <v>317</v>
      </c>
      <c r="G25" s="74" t="s">
        <v>317</v>
      </c>
      <c r="H25" s="39" t="s">
        <v>1532</v>
      </c>
      <c r="I25" s="198"/>
      <c r="J25" s="198"/>
      <c r="K25" s="198"/>
      <c r="L25" s="196" t="s">
        <v>1519</v>
      </c>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c r="IS25" s="194"/>
      <c r="IT25" s="194"/>
      <c r="IU25" s="194"/>
      <c r="IV25" s="194"/>
      <c r="IW25" s="194"/>
      <c r="IX25" s="194"/>
      <c r="IY25" s="194"/>
      <c r="IZ25" s="194"/>
      <c r="JA25" s="194"/>
      <c r="JB25" s="194"/>
      <c r="JC25" s="194"/>
      <c r="JD25" s="194"/>
      <c r="JE25" s="194"/>
      <c r="JF25" s="194"/>
      <c r="JG25" s="194"/>
      <c r="JH25" s="194"/>
      <c r="JI25" s="194"/>
      <c r="JJ25" s="194"/>
      <c r="JK25" s="194"/>
      <c r="JL25" s="194"/>
      <c r="JM25" s="194"/>
      <c r="JN25" s="194"/>
      <c r="JO25" s="194"/>
      <c r="JP25" s="194"/>
      <c r="JQ25" s="194"/>
      <c r="JR25" s="194"/>
      <c r="JS25" s="194"/>
      <c r="JT25" s="194"/>
      <c r="JU25" s="194"/>
      <c r="JV25" s="194"/>
      <c r="JW25" s="194"/>
      <c r="JX25" s="194"/>
      <c r="JY25" s="194"/>
      <c r="JZ25" s="194"/>
      <c r="KA25" s="194"/>
      <c r="KB25" s="194"/>
      <c r="KC25" s="194"/>
      <c r="KD25" s="194"/>
      <c r="KE25" s="194"/>
      <c r="KF25" s="194"/>
      <c r="KG25" s="194"/>
      <c r="KH25" s="194"/>
      <c r="KI25" s="194"/>
      <c r="KJ25" s="194"/>
      <c r="KK25" s="194"/>
      <c r="KL25" s="194"/>
      <c r="KM25" s="194"/>
      <c r="KN25" s="194"/>
      <c r="KO25" s="194"/>
      <c r="KP25" s="194"/>
      <c r="KQ25" s="194"/>
      <c r="KR25" s="194"/>
      <c r="KS25" s="194"/>
      <c r="KT25" s="194"/>
      <c r="KU25" s="194"/>
      <c r="KV25" s="194"/>
      <c r="KW25" s="194"/>
      <c r="KX25" s="194"/>
      <c r="KY25" s="194"/>
      <c r="KZ25" s="186"/>
    </row>
    <row r="26" spans="1:312" ht="18.75" customHeight="1" x14ac:dyDescent="0.4">
      <c r="A26" s="40" t="s">
        <v>2</v>
      </c>
      <c r="B26" s="66"/>
      <c r="C26" s="67"/>
      <c r="D26" s="67"/>
      <c r="E26" s="67"/>
      <c r="F26" s="67"/>
      <c r="G26" s="68"/>
      <c r="H26" s="47" t="s">
        <v>345</v>
      </c>
      <c r="I26" s="185"/>
      <c r="J26" s="185"/>
      <c r="K26" s="185"/>
      <c r="L26" s="197"/>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c r="GD26" s="195"/>
      <c r="GE26" s="195"/>
      <c r="GF26" s="195"/>
      <c r="GG26" s="195"/>
      <c r="GH26" s="195"/>
      <c r="GI26" s="195"/>
      <c r="GJ26" s="195"/>
      <c r="GK26" s="195"/>
      <c r="GL26" s="195"/>
      <c r="GM26" s="195"/>
      <c r="GN26" s="195"/>
      <c r="GO26" s="195"/>
      <c r="GP26" s="195"/>
      <c r="GQ26" s="195"/>
      <c r="GR26" s="195"/>
      <c r="GS26" s="195"/>
      <c r="GT26" s="195"/>
      <c r="GU26" s="195"/>
      <c r="GV26" s="195"/>
      <c r="GW26" s="195"/>
      <c r="GX26" s="195"/>
      <c r="GY26" s="195"/>
      <c r="GZ26" s="195"/>
      <c r="HA26" s="195"/>
      <c r="HB26" s="195"/>
      <c r="HC26" s="195"/>
      <c r="HD26" s="195"/>
      <c r="HE26" s="195"/>
      <c r="HF26" s="195"/>
      <c r="HG26" s="195"/>
      <c r="HH26" s="195"/>
      <c r="HI26" s="195"/>
      <c r="HJ26" s="195"/>
      <c r="HK26" s="195"/>
      <c r="HL26" s="195"/>
      <c r="HM26" s="195"/>
      <c r="HN26" s="195"/>
      <c r="HO26" s="195"/>
      <c r="HP26" s="195"/>
      <c r="HQ26" s="195"/>
      <c r="HR26" s="195"/>
      <c r="HS26" s="195"/>
      <c r="HT26" s="195"/>
      <c r="HU26" s="195"/>
      <c r="HV26" s="195"/>
      <c r="HW26" s="195"/>
      <c r="HX26" s="195"/>
      <c r="HY26" s="195"/>
      <c r="HZ26" s="195"/>
      <c r="IA26" s="195"/>
      <c r="IB26" s="195"/>
      <c r="IC26" s="195"/>
      <c r="ID26" s="195"/>
      <c r="IE26" s="195"/>
      <c r="IF26" s="195"/>
      <c r="IG26" s="195"/>
      <c r="IH26" s="195"/>
      <c r="II26" s="195"/>
      <c r="IJ26" s="195"/>
      <c r="IK26" s="195"/>
      <c r="IL26" s="195"/>
      <c r="IM26" s="195"/>
      <c r="IN26" s="195"/>
      <c r="IO26" s="195"/>
      <c r="IP26" s="195"/>
      <c r="IQ26" s="195"/>
      <c r="IR26" s="195"/>
      <c r="IS26" s="195"/>
      <c r="IT26" s="195"/>
      <c r="IU26" s="195"/>
      <c r="IV26" s="195"/>
      <c r="IW26" s="195"/>
      <c r="IX26" s="195"/>
      <c r="IY26" s="195"/>
      <c r="IZ26" s="195"/>
      <c r="JA26" s="195"/>
      <c r="JB26" s="195"/>
      <c r="JC26" s="195"/>
      <c r="JD26" s="195"/>
      <c r="JE26" s="195"/>
      <c r="JF26" s="195"/>
      <c r="JG26" s="195"/>
      <c r="JH26" s="195"/>
      <c r="JI26" s="195"/>
      <c r="JJ26" s="195"/>
      <c r="JK26" s="195"/>
      <c r="JL26" s="195"/>
      <c r="JM26" s="195"/>
      <c r="JN26" s="195"/>
      <c r="JO26" s="195"/>
      <c r="JP26" s="195"/>
      <c r="JQ26" s="195"/>
      <c r="JR26" s="195"/>
      <c r="JS26" s="195"/>
      <c r="JT26" s="195"/>
      <c r="JU26" s="195"/>
      <c r="JV26" s="195"/>
      <c r="JW26" s="195"/>
      <c r="JX26" s="195"/>
      <c r="JY26" s="195"/>
      <c r="JZ26" s="195"/>
      <c r="KA26" s="195"/>
      <c r="KB26" s="195"/>
      <c r="KC26" s="195"/>
      <c r="KD26" s="195"/>
      <c r="KE26" s="195"/>
      <c r="KF26" s="195"/>
      <c r="KG26" s="195"/>
      <c r="KH26" s="195"/>
      <c r="KI26" s="195"/>
      <c r="KJ26" s="195"/>
      <c r="KK26" s="195"/>
      <c r="KL26" s="195"/>
      <c r="KM26" s="195"/>
      <c r="KN26" s="195"/>
      <c r="KO26" s="195"/>
      <c r="KP26" s="195"/>
      <c r="KQ26" s="195"/>
      <c r="KR26" s="195"/>
      <c r="KS26" s="195"/>
      <c r="KT26" s="195"/>
      <c r="KU26" s="195"/>
      <c r="KV26" s="195"/>
      <c r="KW26" s="195"/>
      <c r="KX26" s="195"/>
      <c r="KY26" s="195"/>
      <c r="KZ26" s="187"/>
    </row>
    <row r="27" spans="1:312" ht="18.75" customHeight="1" x14ac:dyDescent="0.4">
      <c r="A27" s="40" t="s">
        <v>1524</v>
      </c>
      <c r="B27" s="200"/>
      <c r="C27" s="188"/>
      <c r="D27" s="188"/>
      <c r="E27" s="188"/>
      <c r="F27" s="188"/>
      <c r="G27" s="189"/>
      <c r="H27" s="47" t="s">
        <v>49</v>
      </c>
      <c r="I27" s="199" t="str">
        <f>SUM(L27:L27)+SUM(M27:KZ27)&amp;" /"&amp;SUM(L27:L27)</f>
        <v>0 /0</v>
      </c>
      <c r="J27" s="199"/>
      <c r="K27" s="199"/>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c r="KC27" s="54"/>
      <c r="KD27" s="54"/>
      <c r="KE27" s="54"/>
      <c r="KF27" s="54"/>
      <c r="KG27" s="54"/>
      <c r="KH27" s="54"/>
      <c r="KI27" s="54"/>
      <c r="KJ27" s="54"/>
      <c r="KK27" s="54"/>
      <c r="KL27" s="54"/>
      <c r="KM27" s="54"/>
      <c r="KN27" s="54"/>
      <c r="KO27" s="54"/>
      <c r="KP27" s="54"/>
      <c r="KQ27" s="54"/>
      <c r="KR27" s="54"/>
      <c r="KS27" s="54"/>
      <c r="KT27" s="54"/>
      <c r="KU27" s="54"/>
      <c r="KV27" s="54"/>
      <c r="KW27" s="54"/>
      <c r="KX27" s="54"/>
      <c r="KY27" s="54"/>
      <c r="KZ27" s="55"/>
    </row>
    <row r="28" spans="1:312" ht="18.75" customHeight="1" x14ac:dyDescent="0.4">
      <c r="A28" s="40" t="s">
        <v>1533</v>
      </c>
      <c r="B28" s="190"/>
      <c r="C28" s="191"/>
      <c r="D28" s="191"/>
      <c r="E28" s="191"/>
      <c r="F28" s="191"/>
      <c r="G28" s="192"/>
      <c r="H28" s="47" t="s">
        <v>1534</v>
      </c>
      <c r="I28" s="193" t="str">
        <f>IFERROR(IF(I26="ノーマル",10,IF(I26="ミドル",20,IF(I26="ボス","10%+PL×5",""))),"")</f>
        <v/>
      </c>
      <c r="J28" s="193"/>
      <c r="K28" s="193"/>
      <c r="L28" s="59" t="s">
        <v>1526</v>
      </c>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7"/>
    </row>
    <row r="29" spans="1:312" ht="18.75" customHeight="1" x14ac:dyDescent="0.4">
      <c r="A29" s="180" t="s">
        <v>1527</v>
      </c>
      <c r="B29" s="182"/>
      <c r="C29" s="183"/>
      <c r="D29" s="61" t="s">
        <v>317</v>
      </c>
      <c r="E29" s="183"/>
      <c r="F29" s="183"/>
      <c r="G29" s="62" t="s">
        <v>317</v>
      </c>
      <c r="H29" s="47" t="s">
        <v>1525</v>
      </c>
      <c r="I29" s="184">
        <f>L29+SUM(M29:KZ29)</f>
        <v>0</v>
      </c>
      <c r="J29" s="184"/>
      <c r="K29" s="184"/>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c r="IX29" s="58"/>
      <c r="IY29" s="58"/>
      <c r="IZ29" s="58"/>
      <c r="JA29" s="58"/>
      <c r="JB29" s="58"/>
      <c r="JC29" s="58"/>
      <c r="JD29" s="58"/>
      <c r="JE29" s="58"/>
      <c r="JF29" s="58"/>
      <c r="JG29" s="58"/>
      <c r="JH29" s="58"/>
      <c r="JI29" s="58"/>
      <c r="JJ29" s="58"/>
      <c r="JK29" s="58"/>
      <c r="JL29" s="58"/>
      <c r="JM29" s="58"/>
      <c r="JN29" s="58"/>
      <c r="JO29" s="58"/>
      <c r="JP29" s="58"/>
      <c r="JQ29" s="58"/>
      <c r="JR29" s="58"/>
      <c r="JS29" s="58"/>
      <c r="JT29" s="58"/>
      <c r="JU29" s="58"/>
      <c r="JV29" s="58"/>
      <c r="JW29" s="58"/>
      <c r="JX29" s="58"/>
      <c r="JY29" s="58"/>
      <c r="JZ29" s="58"/>
      <c r="KA29" s="58"/>
      <c r="KB29" s="58"/>
      <c r="KC29" s="58"/>
      <c r="KD29" s="58"/>
      <c r="KE29" s="58"/>
      <c r="KF29" s="58"/>
      <c r="KG29" s="58"/>
      <c r="KH29" s="58"/>
      <c r="KI29" s="58"/>
      <c r="KJ29" s="58"/>
      <c r="KK29" s="58"/>
      <c r="KL29" s="58"/>
      <c r="KM29" s="58"/>
      <c r="KN29" s="58"/>
      <c r="KO29" s="58"/>
      <c r="KP29" s="58"/>
      <c r="KQ29" s="58"/>
      <c r="KR29" s="58"/>
      <c r="KS29" s="58"/>
      <c r="KT29" s="58"/>
      <c r="KU29" s="58"/>
      <c r="KV29" s="58"/>
      <c r="KW29" s="58"/>
      <c r="KX29" s="58"/>
      <c r="KY29" s="58"/>
      <c r="KZ29" s="60"/>
    </row>
    <row r="30" spans="1:312" ht="18.75" customHeight="1" x14ac:dyDescent="0.4">
      <c r="A30" s="180"/>
      <c r="B30" s="182"/>
      <c r="C30" s="183"/>
      <c r="D30" s="61" t="s">
        <v>317</v>
      </c>
      <c r="E30" s="183"/>
      <c r="F30" s="183"/>
      <c r="G30" s="62" t="s">
        <v>317</v>
      </c>
      <c r="H30" s="47" t="s">
        <v>346</v>
      </c>
      <c r="I30" s="185"/>
      <c r="J30" s="185"/>
      <c r="K30" s="185"/>
      <c r="L30" s="178" t="s">
        <v>1529</v>
      </c>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c r="IW30" s="176"/>
      <c r="IX30" s="176"/>
      <c r="IY30" s="176"/>
      <c r="IZ30" s="176"/>
      <c r="JA30" s="176"/>
      <c r="JB30" s="176"/>
      <c r="JC30" s="176"/>
      <c r="JD30" s="176"/>
      <c r="JE30" s="176"/>
      <c r="JF30" s="176"/>
      <c r="JG30" s="176"/>
      <c r="JH30" s="176"/>
      <c r="JI30" s="176"/>
      <c r="JJ30" s="176"/>
      <c r="JK30" s="176"/>
      <c r="JL30" s="176"/>
      <c r="JM30" s="176"/>
      <c r="JN30" s="176"/>
      <c r="JO30" s="176"/>
      <c r="JP30" s="176"/>
      <c r="JQ30" s="176"/>
      <c r="JR30" s="176"/>
      <c r="JS30" s="176"/>
      <c r="JT30" s="176"/>
      <c r="JU30" s="176"/>
      <c r="JV30" s="176"/>
      <c r="JW30" s="176"/>
      <c r="JX30" s="176"/>
      <c r="JY30" s="176"/>
      <c r="JZ30" s="176"/>
      <c r="KA30" s="176"/>
      <c r="KB30" s="176"/>
      <c r="KC30" s="176"/>
      <c r="KD30" s="176"/>
      <c r="KE30" s="176"/>
      <c r="KF30" s="176"/>
      <c r="KG30" s="176"/>
      <c r="KH30" s="176"/>
      <c r="KI30" s="176"/>
      <c r="KJ30" s="176"/>
      <c r="KK30" s="176"/>
      <c r="KL30" s="176"/>
      <c r="KM30" s="176"/>
      <c r="KN30" s="176"/>
      <c r="KO30" s="176"/>
      <c r="KP30" s="176"/>
      <c r="KQ30" s="176"/>
      <c r="KR30" s="176"/>
      <c r="KS30" s="176"/>
      <c r="KT30" s="176"/>
      <c r="KU30" s="176"/>
      <c r="KV30" s="176"/>
      <c r="KW30" s="176"/>
      <c r="KX30" s="176"/>
      <c r="KY30" s="176"/>
      <c r="KZ30" s="168"/>
    </row>
    <row r="31" spans="1:312" ht="18.75" customHeight="1" thickBot="1" x14ac:dyDescent="0.45">
      <c r="A31" s="181"/>
      <c r="B31" s="170"/>
      <c r="C31" s="171"/>
      <c r="D31" s="63" t="s">
        <v>317</v>
      </c>
      <c r="E31" s="172" t="s">
        <v>1526</v>
      </c>
      <c r="F31" s="173"/>
      <c r="G31" s="174"/>
      <c r="H31" s="65" t="s">
        <v>1535</v>
      </c>
      <c r="I31" s="175"/>
      <c r="J31" s="175"/>
      <c r="K31" s="175"/>
      <c r="L31" s="179"/>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c r="IW31" s="177"/>
      <c r="IX31" s="177"/>
      <c r="IY31" s="177"/>
      <c r="IZ31" s="177"/>
      <c r="JA31" s="177"/>
      <c r="JB31" s="177"/>
      <c r="JC31" s="177"/>
      <c r="JD31" s="177"/>
      <c r="JE31" s="177"/>
      <c r="JF31" s="177"/>
      <c r="JG31" s="177"/>
      <c r="JH31" s="177"/>
      <c r="JI31" s="177"/>
      <c r="JJ31" s="177"/>
      <c r="JK31" s="177"/>
      <c r="JL31" s="177"/>
      <c r="JM31" s="177"/>
      <c r="JN31" s="177"/>
      <c r="JO31" s="177"/>
      <c r="JP31" s="177"/>
      <c r="JQ31" s="177"/>
      <c r="JR31" s="177"/>
      <c r="JS31" s="177"/>
      <c r="JT31" s="177"/>
      <c r="JU31" s="177"/>
      <c r="JV31" s="177"/>
      <c r="JW31" s="177"/>
      <c r="JX31" s="177"/>
      <c r="JY31" s="177"/>
      <c r="JZ31" s="177"/>
      <c r="KA31" s="177"/>
      <c r="KB31" s="177"/>
      <c r="KC31" s="177"/>
      <c r="KD31" s="177"/>
      <c r="KE31" s="177"/>
      <c r="KF31" s="177"/>
      <c r="KG31" s="177"/>
      <c r="KH31" s="177"/>
      <c r="KI31" s="177"/>
      <c r="KJ31" s="177"/>
      <c r="KK31" s="177"/>
      <c r="KL31" s="177"/>
      <c r="KM31" s="177"/>
      <c r="KN31" s="177"/>
      <c r="KO31" s="177"/>
      <c r="KP31" s="177"/>
      <c r="KQ31" s="177"/>
      <c r="KR31" s="177"/>
      <c r="KS31" s="177"/>
      <c r="KT31" s="177"/>
      <c r="KU31" s="177"/>
      <c r="KV31" s="177"/>
      <c r="KW31" s="177"/>
      <c r="KX31" s="177"/>
      <c r="KY31" s="177"/>
      <c r="KZ31" s="169"/>
    </row>
    <row r="32" spans="1:312" ht="18.75" customHeight="1" collapsed="1" x14ac:dyDescent="0.4">
      <c r="A32" s="38" t="s">
        <v>1520</v>
      </c>
      <c r="B32" s="69" t="s">
        <v>317</v>
      </c>
      <c r="C32" s="70" t="s">
        <v>317</v>
      </c>
      <c r="D32" s="71" t="s">
        <v>317</v>
      </c>
      <c r="E32" s="72" t="s">
        <v>317</v>
      </c>
      <c r="F32" s="73" t="s">
        <v>317</v>
      </c>
      <c r="G32" s="74" t="s">
        <v>317</v>
      </c>
      <c r="H32" s="39" t="s">
        <v>1532</v>
      </c>
      <c r="I32" s="198"/>
      <c r="J32" s="198"/>
      <c r="K32" s="198"/>
      <c r="L32" s="196" t="s">
        <v>1519</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c r="IR32" s="194"/>
      <c r="IS32" s="194"/>
      <c r="IT32" s="194"/>
      <c r="IU32" s="194"/>
      <c r="IV32" s="194"/>
      <c r="IW32" s="194"/>
      <c r="IX32" s="194"/>
      <c r="IY32" s="194"/>
      <c r="IZ32" s="194"/>
      <c r="JA32" s="194"/>
      <c r="JB32" s="194"/>
      <c r="JC32" s="194"/>
      <c r="JD32" s="194"/>
      <c r="JE32" s="194"/>
      <c r="JF32" s="194"/>
      <c r="JG32" s="194"/>
      <c r="JH32" s="194"/>
      <c r="JI32" s="194"/>
      <c r="JJ32" s="194"/>
      <c r="JK32" s="194"/>
      <c r="JL32" s="194"/>
      <c r="JM32" s="194"/>
      <c r="JN32" s="194"/>
      <c r="JO32" s="194"/>
      <c r="JP32" s="194"/>
      <c r="JQ32" s="194"/>
      <c r="JR32" s="194"/>
      <c r="JS32" s="194"/>
      <c r="JT32" s="194"/>
      <c r="JU32" s="194"/>
      <c r="JV32" s="194"/>
      <c r="JW32" s="194"/>
      <c r="JX32" s="194"/>
      <c r="JY32" s="194"/>
      <c r="JZ32" s="194"/>
      <c r="KA32" s="194"/>
      <c r="KB32" s="194"/>
      <c r="KC32" s="194"/>
      <c r="KD32" s="194"/>
      <c r="KE32" s="194"/>
      <c r="KF32" s="194"/>
      <c r="KG32" s="194"/>
      <c r="KH32" s="194"/>
      <c r="KI32" s="194"/>
      <c r="KJ32" s="194"/>
      <c r="KK32" s="194"/>
      <c r="KL32" s="194"/>
      <c r="KM32" s="194"/>
      <c r="KN32" s="194"/>
      <c r="KO32" s="194"/>
      <c r="KP32" s="194"/>
      <c r="KQ32" s="194"/>
      <c r="KR32" s="194"/>
      <c r="KS32" s="194"/>
      <c r="KT32" s="194"/>
      <c r="KU32" s="194"/>
      <c r="KV32" s="194"/>
      <c r="KW32" s="194"/>
      <c r="KX32" s="194"/>
      <c r="KY32" s="194"/>
      <c r="KZ32" s="186"/>
    </row>
    <row r="33" spans="1:312" ht="18.75" customHeight="1" x14ac:dyDescent="0.4">
      <c r="A33" s="40" t="s">
        <v>2</v>
      </c>
      <c r="B33" s="66"/>
      <c r="C33" s="67"/>
      <c r="D33" s="67"/>
      <c r="E33" s="67"/>
      <c r="F33" s="67"/>
      <c r="G33" s="68"/>
      <c r="H33" s="47" t="s">
        <v>345</v>
      </c>
      <c r="I33" s="185"/>
      <c r="J33" s="185"/>
      <c r="K33" s="185"/>
      <c r="L33" s="197"/>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c r="EP33" s="195"/>
      <c r="EQ33" s="195"/>
      <c r="ER33" s="195"/>
      <c r="ES33" s="195"/>
      <c r="ET33" s="195"/>
      <c r="EU33" s="195"/>
      <c r="EV33" s="195"/>
      <c r="EW33" s="195"/>
      <c r="EX33" s="195"/>
      <c r="EY33" s="195"/>
      <c r="EZ33" s="195"/>
      <c r="FA33" s="195"/>
      <c r="FB33" s="195"/>
      <c r="FC33" s="195"/>
      <c r="FD33" s="195"/>
      <c r="FE33" s="195"/>
      <c r="FF33" s="195"/>
      <c r="FG33" s="195"/>
      <c r="FH33" s="195"/>
      <c r="FI33" s="195"/>
      <c r="FJ33" s="195"/>
      <c r="FK33" s="195"/>
      <c r="FL33" s="195"/>
      <c r="FM33" s="195"/>
      <c r="FN33" s="195"/>
      <c r="FO33" s="195"/>
      <c r="FP33" s="195"/>
      <c r="FQ33" s="195"/>
      <c r="FR33" s="195"/>
      <c r="FS33" s="195"/>
      <c r="FT33" s="195"/>
      <c r="FU33" s="195"/>
      <c r="FV33" s="195"/>
      <c r="FW33" s="195"/>
      <c r="FX33" s="195"/>
      <c r="FY33" s="195"/>
      <c r="FZ33" s="195"/>
      <c r="GA33" s="195"/>
      <c r="GB33" s="195"/>
      <c r="GC33" s="195"/>
      <c r="GD33" s="195"/>
      <c r="GE33" s="195"/>
      <c r="GF33" s="195"/>
      <c r="GG33" s="195"/>
      <c r="GH33" s="195"/>
      <c r="GI33" s="195"/>
      <c r="GJ33" s="195"/>
      <c r="GK33" s="195"/>
      <c r="GL33" s="195"/>
      <c r="GM33" s="195"/>
      <c r="GN33" s="195"/>
      <c r="GO33" s="195"/>
      <c r="GP33" s="195"/>
      <c r="GQ33" s="195"/>
      <c r="GR33" s="195"/>
      <c r="GS33" s="195"/>
      <c r="GT33" s="195"/>
      <c r="GU33" s="195"/>
      <c r="GV33" s="195"/>
      <c r="GW33" s="195"/>
      <c r="GX33" s="195"/>
      <c r="GY33" s="195"/>
      <c r="GZ33" s="195"/>
      <c r="HA33" s="195"/>
      <c r="HB33" s="195"/>
      <c r="HC33" s="195"/>
      <c r="HD33" s="195"/>
      <c r="HE33" s="195"/>
      <c r="HF33" s="195"/>
      <c r="HG33" s="195"/>
      <c r="HH33" s="195"/>
      <c r="HI33" s="195"/>
      <c r="HJ33" s="195"/>
      <c r="HK33" s="195"/>
      <c r="HL33" s="195"/>
      <c r="HM33" s="195"/>
      <c r="HN33" s="195"/>
      <c r="HO33" s="195"/>
      <c r="HP33" s="195"/>
      <c r="HQ33" s="195"/>
      <c r="HR33" s="195"/>
      <c r="HS33" s="195"/>
      <c r="HT33" s="195"/>
      <c r="HU33" s="195"/>
      <c r="HV33" s="195"/>
      <c r="HW33" s="195"/>
      <c r="HX33" s="195"/>
      <c r="HY33" s="195"/>
      <c r="HZ33" s="195"/>
      <c r="IA33" s="195"/>
      <c r="IB33" s="195"/>
      <c r="IC33" s="195"/>
      <c r="ID33" s="195"/>
      <c r="IE33" s="195"/>
      <c r="IF33" s="195"/>
      <c r="IG33" s="195"/>
      <c r="IH33" s="195"/>
      <c r="II33" s="195"/>
      <c r="IJ33" s="195"/>
      <c r="IK33" s="195"/>
      <c r="IL33" s="195"/>
      <c r="IM33" s="195"/>
      <c r="IN33" s="195"/>
      <c r="IO33" s="195"/>
      <c r="IP33" s="195"/>
      <c r="IQ33" s="195"/>
      <c r="IR33" s="195"/>
      <c r="IS33" s="195"/>
      <c r="IT33" s="195"/>
      <c r="IU33" s="195"/>
      <c r="IV33" s="195"/>
      <c r="IW33" s="195"/>
      <c r="IX33" s="195"/>
      <c r="IY33" s="195"/>
      <c r="IZ33" s="195"/>
      <c r="JA33" s="195"/>
      <c r="JB33" s="195"/>
      <c r="JC33" s="195"/>
      <c r="JD33" s="195"/>
      <c r="JE33" s="195"/>
      <c r="JF33" s="195"/>
      <c r="JG33" s="195"/>
      <c r="JH33" s="195"/>
      <c r="JI33" s="195"/>
      <c r="JJ33" s="195"/>
      <c r="JK33" s="195"/>
      <c r="JL33" s="195"/>
      <c r="JM33" s="195"/>
      <c r="JN33" s="195"/>
      <c r="JO33" s="195"/>
      <c r="JP33" s="195"/>
      <c r="JQ33" s="195"/>
      <c r="JR33" s="195"/>
      <c r="JS33" s="195"/>
      <c r="JT33" s="195"/>
      <c r="JU33" s="195"/>
      <c r="JV33" s="195"/>
      <c r="JW33" s="195"/>
      <c r="JX33" s="195"/>
      <c r="JY33" s="195"/>
      <c r="JZ33" s="195"/>
      <c r="KA33" s="195"/>
      <c r="KB33" s="195"/>
      <c r="KC33" s="195"/>
      <c r="KD33" s="195"/>
      <c r="KE33" s="195"/>
      <c r="KF33" s="195"/>
      <c r="KG33" s="195"/>
      <c r="KH33" s="195"/>
      <c r="KI33" s="195"/>
      <c r="KJ33" s="195"/>
      <c r="KK33" s="195"/>
      <c r="KL33" s="195"/>
      <c r="KM33" s="195"/>
      <c r="KN33" s="195"/>
      <c r="KO33" s="195"/>
      <c r="KP33" s="195"/>
      <c r="KQ33" s="195"/>
      <c r="KR33" s="195"/>
      <c r="KS33" s="195"/>
      <c r="KT33" s="195"/>
      <c r="KU33" s="195"/>
      <c r="KV33" s="195"/>
      <c r="KW33" s="195"/>
      <c r="KX33" s="195"/>
      <c r="KY33" s="195"/>
      <c r="KZ33" s="187"/>
    </row>
    <row r="34" spans="1:312" ht="18.75" customHeight="1" x14ac:dyDescent="0.4">
      <c r="A34" s="40" t="s">
        <v>1524</v>
      </c>
      <c r="B34" s="200"/>
      <c r="C34" s="188"/>
      <c r="D34" s="188"/>
      <c r="E34" s="188"/>
      <c r="F34" s="188"/>
      <c r="G34" s="189"/>
      <c r="H34" s="47" t="s">
        <v>49</v>
      </c>
      <c r="I34" s="199" t="str">
        <f>SUM(L34:L34)+SUM(M34:KZ34)&amp;" /"&amp;SUM(L34:L34)</f>
        <v>0 /0</v>
      </c>
      <c r="J34" s="199"/>
      <c r="K34" s="199"/>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c r="IW34" s="54"/>
      <c r="IX34" s="54"/>
      <c r="IY34" s="54"/>
      <c r="IZ34" s="54"/>
      <c r="JA34" s="54"/>
      <c r="JB34" s="54"/>
      <c r="JC34" s="54"/>
      <c r="JD34" s="54"/>
      <c r="JE34" s="54"/>
      <c r="JF34" s="54"/>
      <c r="JG34" s="54"/>
      <c r="JH34" s="54"/>
      <c r="JI34" s="54"/>
      <c r="JJ34" s="54"/>
      <c r="JK34" s="54"/>
      <c r="JL34" s="54"/>
      <c r="JM34" s="54"/>
      <c r="JN34" s="54"/>
      <c r="JO34" s="54"/>
      <c r="JP34" s="54"/>
      <c r="JQ34" s="54"/>
      <c r="JR34" s="54"/>
      <c r="JS34" s="54"/>
      <c r="JT34" s="54"/>
      <c r="JU34" s="54"/>
      <c r="JV34" s="54"/>
      <c r="JW34" s="54"/>
      <c r="JX34" s="54"/>
      <c r="JY34" s="54"/>
      <c r="JZ34" s="54"/>
      <c r="KA34" s="54"/>
      <c r="KB34" s="54"/>
      <c r="KC34" s="54"/>
      <c r="KD34" s="54"/>
      <c r="KE34" s="54"/>
      <c r="KF34" s="54"/>
      <c r="KG34" s="54"/>
      <c r="KH34" s="54"/>
      <c r="KI34" s="54"/>
      <c r="KJ34" s="54"/>
      <c r="KK34" s="54"/>
      <c r="KL34" s="54"/>
      <c r="KM34" s="54"/>
      <c r="KN34" s="54"/>
      <c r="KO34" s="54"/>
      <c r="KP34" s="54"/>
      <c r="KQ34" s="54"/>
      <c r="KR34" s="54"/>
      <c r="KS34" s="54"/>
      <c r="KT34" s="54"/>
      <c r="KU34" s="54"/>
      <c r="KV34" s="54"/>
      <c r="KW34" s="54"/>
      <c r="KX34" s="54"/>
      <c r="KY34" s="54"/>
      <c r="KZ34" s="55"/>
    </row>
    <row r="35" spans="1:312" ht="18.75" customHeight="1" x14ac:dyDescent="0.4">
      <c r="A35" s="40" t="s">
        <v>1533</v>
      </c>
      <c r="B35" s="190"/>
      <c r="C35" s="191"/>
      <c r="D35" s="191"/>
      <c r="E35" s="191"/>
      <c r="F35" s="191"/>
      <c r="G35" s="192"/>
      <c r="H35" s="47" t="s">
        <v>1534</v>
      </c>
      <c r="I35" s="193" t="str">
        <f>IFERROR(IF(I33="ノーマル",10,IF(I33="ミドル",20,IF(I33="ボス","10%+PL×5",""))),"")</f>
        <v/>
      </c>
      <c r="J35" s="193"/>
      <c r="K35" s="193"/>
      <c r="L35" s="59" t="s">
        <v>1526</v>
      </c>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7"/>
    </row>
    <row r="36" spans="1:312" ht="18.75" customHeight="1" x14ac:dyDescent="0.4">
      <c r="A36" s="180" t="s">
        <v>1527</v>
      </c>
      <c r="B36" s="182"/>
      <c r="C36" s="183"/>
      <c r="D36" s="61" t="s">
        <v>317</v>
      </c>
      <c r="E36" s="183"/>
      <c r="F36" s="183"/>
      <c r="G36" s="62" t="s">
        <v>317</v>
      </c>
      <c r="H36" s="47" t="s">
        <v>1525</v>
      </c>
      <c r="I36" s="184">
        <f>L36+SUM(M36:KZ36)</f>
        <v>0</v>
      </c>
      <c r="J36" s="184"/>
      <c r="K36" s="184"/>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c r="IW36" s="58"/>
      <c r="IX36" s="58"/>
      <c r="IY36" s="58"/>
      <c r="IZ36" s="58"/>
      <c r="JA36" s="58"/>
      <c r="JB36" s="58"/>
      <c r="JC36" s="58"/>
      <c r="JD36" s="58"/>
      <c r="JE36" s="58"/>
      <c r="JF36" s="58"/>
      <c r="JG36" s="58"/>
      <c r="JH36" s="58"/>
      <c r="JI36" s="58"/>
      <c r="JJ36" s="58"/>
      <c r="JK36" s="58"/>
      <c r="JL36" s="58"/>
      <c r="JM36" s="58"/>
      <c r="JN36" s="58"/>
      <c r="JO36" s="58"/>
      <c r="JP36" s="58"/>
      <c r="JQ36" s="58"/>
      <c r="JR36" s="58"/>
      <c r="JS36" s="58"/>
      <c r="JT36" s="58"/>
      <c r="JU36" s="58"/>
      <c r="JV36" s="58"/>
      <c r="JW36" s="58"/>
      <c r="JX36" s="58"/>
      <c r="JY36" s="58"/>
      <c r="JZ36" s="58"/>
      <c r="KA36" s="58"/>
      <c r="KB36" s="58"/>
      <c r="KC36" s="58"/>
      <c r="KD36" s="58"/>
      <c r="KE36" s="58"/>
      <c r="KF36" s="58"/>
      <c r="KG36" s="58"/>
      <c r="KH36" s="58"/>
      <c r="KI36" s="58"/>
      <c r="KJ36" s="58"/>
      <c r="KK36" s="58"/>
      <c r="KL36" s="58"/>
      <c r="KM36" s="58"/>
      <c r="KN36" s="58"/>
      <c r="KO36" s="58"/>
      <c r="KP36" s="58"/>
      <c r="KQ36" s="58"/>
      <c r="KR36" s="58"/>
      <c r="KS36" s="58"/>
      <c r="KT36" s="58"/>
      <c r="KU36" s="58"/>
      <c r="KV36" s="58"/>
      <c r="KW36" s="58"/>
      <c r="KX36" s="58"/>
      <c r="KY36" s="58"/>
      <c r="KZ36" s="60"/>
    </row>
    <row r="37" spans="1:312" ht="18.75" customHeight="1" x14ac:dyDescent="0.4">
      <c r="A37" s="180"/>
      <c r="B37" s="182"/>
      <c r="C37" s="183"/>
      <c r="D37" s="61" t="s">
        <v>317</v>
      </c>
      <c r="E37" s="183"/>
      <c r="F37" s="183"/>
      <c r="G37" s="62" t="s">
        <v>317</v>
      </c>
      <c r="H37" s="47" t="s">
        <v>346</v>
      </c>
      <c r="I37" s="185"/>
      <c r="J37" s="185"/>
      <c r="K37" s="185"/>
      <c r="L37" s="178" t="s">
        <v>1529</v>
      </c>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6"/>
      <c r="DF37" s="176"/>
      <c r="DG37" s="176"/>
      <c r="DH37" s="176"/>
      <c r="DI37" s="176"/>
      <c r="DJ37" s="176"/>
      <c r="DK37" s="176"/>
      <c r="DL37" s="176"/>
      <c r="DM37" s="176"/>
      <c r="DN37" s="176"/>
      <c r="DO37" s="176"/>
      <c r="DP37" s="176"/>
      <c r="DQ37" s="176"/>
      <c r="DR37" s="176"/>
      <c r="DS37" s="176"/>
      <c r="DT37" s="176"/>
      <c r="DU37" s="176"/>
      <c r="DV37" s="176"/>
      <c r="DW37" s="176"/>
      <c r="DX37" s="176"/>
      <c r="DY37" s="176"/>
      <c r="DZ37" s="176"/>
      <c r="EA37" s="176"/>
      <c r="EB37" s="176"/>
      <c r="EC37" s="176"/>
      <c r="ED37" s="176"/>
      <c r="EE37" s="176"/>
      <c r="EF37" s="176"/>
      <c r="EG37" s="176"/>
      <c r="EH37" s="176"/>
      <c r="EI37" s="176"/>
      <c r="EJ37" s="176"/>
      <c r="EK37" s="176"/>
      <c r="EL37" s="176"/>
      <c r="EM37" s="176"/>
      <c r="EN37" s="176"/>
      <c r="EO37" s="176"/>
      <c r="EP37" s="176"/>
      <c r="EQ37" s="176"/>
      <c r="ER37" s="176"/>
      <c r="ES37" s="176"/>
      <c r="ET37" s="176"/>
      <c r="EU37" s="176"/>
      <c r="EV37" s="176"/>
      <c r="EW37" s="176"/>
      <c r="EX37" s="176"/>
      <c r="EY37" s="176"/>
      <c r="EZ37" s="176"/>
      <c r="FA37" s="176"/>
      <c r="FB37" s="176"/>
      <c r="FC37" s="176"/>
      <c r="FD37" s="176"/>
      <c r="FE37" s="176"/>
      <c r="FF37" s="176"/>
      <c r="FG37" s="176"/>
      <c r="FH37" s="176"/>
      <c r="FI37" s="176"/>
      <c r="FJ37" s="176"/>
      <c r="FK37" s="176"/>
      <c r="FL37" s="176"/>
      <c r="FM37" s="176"/>
      <c r="FN37" s="176"/>
      <c r="FO37" s="176"/>
      <c r="FP37" s="176"/>
      <c r="FQ37" s="176"/>
      <c r="FR37" s="176"/>
      <c r="FS37" s="176"/>
      <c r="FT37" s="176"/>
      <c r="FU37" s="176"/>
      <c r="FV37" s="176"/>
      <c r="FW37" s="176"/>
      <c r="FX37" s="176"/>
      <c r="FY37" s="176"/>
      <c r="FZ37" s="176"/>
      <c r="GA37" s="176"/>
      <c r="GB37" s="176"/>
      <c r="GC37" s="176"/>
      <c r="GD37" s="176"/>
      <c r="GE37" s="176"/>
      <c r="GF37" s="176"/>
      <c r="GG37" s="176"/>
      <c r="GH37" s="176"/>
      <c r="GI37" s="176"/>
      <c r="GJ37" s="176"/>
      <c r="GK37" s="176"/>
      <c r="GL37" s="176"/>
      <c r="GM37" s="176"/>
      <c r="GN37" s="176"/>
      <c r="GO37" s="176"/>
      <c r="GP37" s="176"/>
      <c r="GQ37" s="176"/>
      <c r="GR37" s="176"/>
      <c r="GS37" s="176"/>
      <c r="GT37" s="176"/>
      <c r="GU37" s="176"/>
      <c r="GV37" s="176"/>
      <c r="GW37" s="176"/>
      <c r="GX37" s="176"/>
      <c r="GY37" s="176"/>
      <c r="GZ37" s="176"/>
      <c r="HA37" s="176"/>
      <c r="HB37" s="176"/>
      <c r="HC37" s="176"/>
      <c r="HD37" s="176"/>
      <c r="HE37" s="176"/>
      <c r="HF37" s="176"/>
      <c r="HG37" s="176"/>
      <c r="HH37" s="176"/>
      <c r="HI37" s="176"/>
      <c r="HJ37" s="176"/>
      <c r="HK37" s="176"/>
      <c r="HL37" s="176"/>
      <c r="HM37" s="176"/>
      <c r="HN37" s="176"/>
      <c r="HO37" s="176"/>
      <c r="HP37" s="176"/>
      <c r="HQ37" s="176"/>
      <c r="HR37" s="176"/>
      <c r="HS37" s="176"/>
      <c r="HT37" s="176"/>
      <c r="HU37" s="176"/>
      <c r="HV37" s="176"/>
      <c r="HW37" s="176"/>
      <c r="HX37" s="176"/>
      <c r="HY37" s="176"/>
      <c r="HZ37" s="176"/>
      <c r="IA37" s="176"/>
      <c r="IB37" s="176"/>
      <c r="IC37" s="176"/>
      <c r="ID37" s="176"/>
      <c r="IE37" s="176"/>
      <c r="IF37" s="176"/>
      <c r="IG37" s="176"/>
      <c r="IH37" s="176"/>
      <c r="II37" s="176"/>
      <c r="IJ37" s="176"/>
      <c r="IK37" s="176"/>
      <c r="IL37" s="176"/>
      <c r="IM37" s="176"/>
      <c r="IN37" s="176"/>
      <c r="IO37" s="176"/>
      <c r="IP37" s="176"/>
      <c r="IQ37" s="176"/>
      <c r="IR37" s="176"/>
      <c r="IS37" s="176"/>
      <c r="IT37" s="176"/>
      <c r="IU37" s="176"/>
      <c r="IV37" s="176"/>
      <c r="IW37" s="176"/>
      <c r="IX37" s="176"/>
      <c r="IY37" s="176"/>
      <c r="IZ37" s="176"/>
      <c r="JA37" s="176"/>
      <c r="JB37" s="176"/>
      <c r="JC37" s="176"/>
      <c r="JD37" s="176"/>
      <c r="JE37" s="176"/>
      <c r="JF37" s="176"/>
      <c r="JG37" s="176"/>
      <c r="JH37" s="176"/>
      <c r="JI37" s="176"/>
      <c r="JJ37" s="176"/>
      <c r="JK37" s="176"/>
      <c r="JL37" s="176"/>
      <c r="JM37" s="176"/>
      <c r="JN37" s="176"/>
      <c r="JO37" s="176"/>
      <c r="JP37" s="176"/>
      <c r="JQ37" s="176"/>
      <c r="JR37" s="176"/>
      <c r="JS37" s="176"/>
      <c r="JT37" s="176"/>
      <c r="JU37" s="176"/>
      <c r="JV37" s="176"/>
      <c r="JW37" s="176"/>
      <c r="JX37" s="176"/>
      <c r="JY37" s="176"/>
      <c r="JZ37" s="176"/>
      <c r="KA37" s="176"/>
      <c r="KB37" s="176"/>
      <c r="KC37" s="176"/>
      <c r="KD37" s="176"/>
      <c r="KE37" s="176"/>
      <c r="KF37" s="176"/>
      <c r="KG37" s="176"/>
      <c r="KH37" s="176"/>
      <c r="KI37" s="176"/>
      <c r="KJ37" s="176"/>
      <c r="KK37" s="176"/>
      <c r="KL37" s="176"/>
      <c r="KM37" s="176"/>
      <c r="KN37" s="176"/>
      <c r="KO37" s="176"/>
      <c r="KP37" s="176"/>
      <c r="KQ37" s="176"/>
      <c r="KR37" s="176"/>
      <c r="KS37" s="176"/>
      <c r="KT37" s="176"/>
      <c r="KU37" s="176"/>
      <c r="KV37" s="176"/>
      <c r="KW37" s="176"/>
      <c r="KX37" s="176"/>
      <c r="KY37" s="176"/>
      <c r="KZ37" s="168"/>
    </row>
    <row r="38" spans="1:312" ht="18.75" customHeight="1" thickBot="1" x14ac:dyDescent="0.45">
      <c r="A38" s="181"/>
      <c r="B38" s="170"/>
      <c r="C38" s="171"/>
      <c r="D38" s="63" t="s">
        <v>317</v>
      </c>
      <c r="E38" s="172" t="s">
        <v>1526</v>
      </c>
      <c r="F38" s="173"/>
      <c r="G38" s="174"/>
      <c r="H38" s="65" t="s">
        <v>1535</v>
      </c>
      <c r="I38" s="175"/>
      <c r="J38" s="175"/>
      <c r="K38" s="175"/>
      <c r="L38" s="179"/>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c r="IW38" s="177"/>
      <c r="IX38" s="177"/>
      <c r="IY38" s="177"/>
      <c r="IZ38" s="177"/>
      <c r="JA38" s="177"/>
      <c r="JB38" s="177"/>
      <c r="JC38" s="177"/>
      <c r="JD38" s="177"/>
      <c r="JE38" s="177"/>
      <c r="JF38" s="177"/>
      <c r="JG38" s="177"/>
      <c r="JH38" s="177"/>
      <c r="JI38" s="177"/>
      <c r="JJ38" s="177"/>
      <c r="JK38" s="177"/>
      <c r="JL38" s="177"/>
      <c r="JM38" s="177"/>
      <c r="JN38" s="177"/>
      <c r="JO38" s="177"/>
      <c r="JP38" s="177"/>
      <c r="JQ38" s="177"/>
      <c r="JR38" s="177"/>
      <c r="JS38" s="177"/>
      <c r="JT38" s="177"/>
      <c r="JU38" s="177"/>
      <c r="JV38" s="177"/>
      <c r="JW38" s="177"/>
      <c r="JX38" s="177"/>
      <c r="JY38" s="177"/>
      <c r="JZ38" s="177"/>
      <c r="KA38" s="177"/>
      <c r="KB38" s="177"/>
      <c r="KC38" s="177"/>
      <c r="KD38" s="177"/>
      <c r="KE38" s="177"/>
      <c r="KF38" s="177"/>
      <c r="KG38" s="177"/>
      <c r="KH38" s="177"/>
      <c r="KI38" s="177"/>
      <c r="KJ38" s="177"/>
      <c r="KK38" s="177"/>
      <c r="KL38" s="177"/>
      <c r="KM38" s="177"/>
      <c r="KN38" s="177"/>
      <c r="KO38" s="177"/>
      <c r="KP38" s="177"/>
      <c r="KQ38" s="177"/>
      <c r="KR38" s="177"/>
      <c r="KS38" s="177"/>
      <c r="KT38" s="177"/>
      <c r="KU38" s="177"/>
      <c r="KV38" s="177"/>
      <c r="KW38" s="177"/>
      <c r="KX38" s="177"/>
      <c r="KY38" s="177"/>
      <c r="KZ38" s="169"/>
    </row>
  </sheetData>
  <mergeCells count="3407">
    <mergeCell ref="S1:S2"/>
    <mergeCell ref="T1:T2"/>
    <mergeCell ref="U1:U2"/>
    <mergeCell ref="V1:V2"/>
    <mergeCell ref="W1:W2"/>
    <mergeCell ref="X1:X2"/>
    <mergeCell ref="M1:M2"/>
    <mergeCell ref="N1:N2"/>
    <mergeCell ref="O1:O2"/>
    <mergeCell ref="P1:P2"/>
    <mergeCell ref="Q1:Q2"/>
    <mergeCell ref="R1:R2"/>
    <mergeCell ref="AK1:AK2"/>
    <mergeCell ref="AL1:AL2"/>
    <mergeCell ref="AM1:AM2"/>
    <mergeCell ref="AN1:AN2"/>
    <mergeCell ref="AO1:AO2"/>
    <mergeCell ref="AP1:AP2"/>
    <mergeCell ref="AE1:AE2"/>
    <mergeCell ref="AF1:AF2"/>
    <mergeCell ref="AG1:AG2"/>
    <mergeCell ref="AH1:AH2"/>
    <mergeCell ref="AI1:AI2"/>
    <mergeCell ref="AJ1:AJ2"/>
    <mergeCell ref="Y1:Y2"/>
    <mergeCell ref="Z1:Z2"/>
    <mergeCell ref="AA1:AA2"/>
    <mergeCell ref="AB1:AB2"/>
    <mergeCell ref="AC1:AC2"/>
    <mergeCell ref="AD1:AD2"/>
    <mergeCell ref="BC1:BC2"/>
    <mergeCell ref="BD1:BD2"/>
    <mergeCell ref="BE1:BE2"/>
    <mergeCell ref="BF1:BF2"/>
    <mergeCell ref="BG1:BG2"/>
    <mergeCell ref="BH1:BH2"/>
    <mergeCell ref="AW1:AW2"/>
    <mergeCell ref="AX1:AX2"/>
    <mergeCell ref="AY1:AY2"/>
    <mergeCell ref="AZ1:AZ2"/>
    <mergeCell ref="BA1:BA2"/>
    <mergeCell ref="BB1:BB2"/>
    <mergeCell ref="AQ1:AQ2"/>
    <mergeCell ref="AR1:AR2"/>
    <mergeCell ref="AS1:AS2"/>
    <mergeCell ref="AT1:AT2"/>
    <mergeCell ref="AU1:AU2"/>
    <mergeCell ref="AV1:AV2"/>
    <mergeCell ref="BU1:BU2"/>
    <mergeCell ref="BV1:BV2"/>
    <mergeCell ref="BW1:BW2"/>
    <mergeCell ref="BX1:BX2"/>
    <mergeCell ref="BY1:BY2"/>
    <mergeCell ref="BZ1:BZ2"/>
    <mergeCell ref="BO1:BO2"/>
    <mergeCell ref="BP1:BP2"/>
    <mergeCell ref="BQ1:BQ2"/>
    <mergeCell ref="BR1:BR2"/>
    <mergeCell ref="BS1:BS2"/>
    <mergeCell ref="BT1:BT2"/>
    <mergeCell ref="BI1:BI2"/>
    <mergeCell ref="BJ1:BJ2"/>
    <mergeCell ref="BK1:BK2"/>
    <mergeCell ref="BL1:BL2"/>
    <mergeCell ref="BM1:BM2"/>
    <mergeCell ref="BN1:BN2"/>
    <mergeCell ref="CM1:CM2"/>
    <mergeCell ref="CN1:CN2"/>
    <mergeCell ref="CO1:CO2"/>
    <mergeCell ref="CP1:CP2"/>
    <mergeCell ref="CQ1:CQ2"/>
    <mergeCell ref="CR1:CR2"/>
    <mergeCell ref="CG1:CG2"/>
    <mergeCell ref="CH1:CH2"/>
    <mergeCell ref="CI1:CI2"/>
    <mergeCell ref="CJ1:CJ2"/>
    <mergeCell ref="CK1:CK2"/>
    <mergeCell ref="CL1:CL2"/>
    <mergeCell ref="CA1:CA2"/>
    <mergeCell ref="CB1:CB2"/>
    <mergeCell ref="CC1:CC2"/>
    <mergeCell ref="CD1:CD2"/>
    <mergeCell ref="CE1:CE2"/>
    <mergeCell ref="CF1:CF2"/>
    <mergeCell ref="DE1:DE2"/>
    <mergeCell ref="DF1:DF2"/>
    <mergeCell ref="DG1:DG2"/>
    <mergeCell ref="DH1:DH2"/>
    <mergeCell ref="DI1:DI2"/>
    <mergeCell ref="DJ1:DJ2"/>
    <mergeCell ref="CY1:CY2"/>
    <mergeCell ref="CZ1:CZ2"/>
    <mergeCell ref="DA1:DA2"/>
    <mergeCell ref="DB1:DB2"/>
    <mergeCell ref="DC1:DC2"/>
    <mergeCell ref="DD1:DD2"/>
    <mergeCell ref="CS1:CS2"/>
    <mergeCell ref="CT1:CT2"/>
    <mergeCell ref="CU1:CU2"/>
    <mergeCell ref="CV1:CV2"/>
    <mergeCell ref="CW1:CW2"/>
    <mergeCell ref="CX1:CX2"/>
    <mergeCell ref="DW1:DW2"/>
    <mergeCell ref="DX1:DX2"/>
    <mergeCell ref="DY1:DY2"/>
    <mergeCell ref="DZ1:DZ2"/>
    <mergeCell ref="EA1:EA2"/>
    <mergeCell ref="EB1:EB2"/>
    <mergeCell ref="DQ1:DQ2"/>
    <mergeCell ref="DR1:DR2"/>
    <mergeCell ref="DS1:DS2"/>
    <mergeCell ref="DT1:DT2"/>
    <mergeCell ref="DU1:DU2"/>
    <mergeCell ref="DV1:DV2"/>
    <mergeCell ref="DK1:DK2"/>
    <mergeCell ref="DL1:DL2"/>
    <mergeCell ref="DM1:DM2"/>
    <mergeCell ref="DN1:DN2"/>
    <mergeCell ref="DO1:DO2"/>
    <mergeCell ref="DP1:DP2"/>
    <mergeCell ref="EO1:EO2"/>
    <mergeCell ref="EP1:EP2"/>
    <mergeCell ref="EQ1:EQ2"/>
    <mergeCell ref="ER1:ER2"/>
    <mergeCell ref="ES1:ES2"/>
    <mergeCell ref="ET1:ET2"/>
    <mergeCell ref="EI1:EI2"/>
    <mergeCell ref="EJ1:EJ2"/>
    <mergeCell ref="EK1:EK2"/>
    <mergeCell ref="EL1:EL2"/>
    <mergeCell ref="EM1:EM2"/>
    <mergeCell ref="EN1:EN2"/>
    <mergeCell ref="EC1:EC2"/>
    <mergeCell ref="ED1:ED2"/>
    <mergeCell ref="EE1:EE2"/>
    <mergeCell ref="EF1:EF2"/>
    <mergeCell ref="EG1:EG2"/>
    <mergeCell ref="EH1:EH2"/>
    <mergeCell ref="FG1:FG2"/>
    <mergeCell ref="FH1:FH2"/>
    <mergeCell ref="FI1:FI2"/>
    <mergeCell ref="FJ1:FJ2"/>
    <mergeCell ref="FK1:FK2"/>
    <mergeCell ref="FL1:FL2"/>
    <mergeCell ref="FA1:FA2"/>
    <mergeCell ref="FB1:FB2"/>
    <mergeCell ref="FC1:FC2"/>
    <mergeCell ref="FD1:FD2"/>
    <mergeCell ref="FE1:FE2"/>
    <mergeCell ref="FF1:FF2"/>
    <mergeCell ref="EU1:EU2"/>
    <mergeCell ref="EV1:EV2"/>
    <mergeCell ref="EW1:EW2"/>
    <mergeCell ref="EX1:EX2"/>
    <mergeCell ref="EY1:EY2"/>
    <mergeCell ref="EZ1:EZ2"/>
    <mergeCell ref="FY1:FY2"/>
    <mergeCell ref="FZ1:FZ2"/>
    <mergeCell ref="GA1:GA2"/>
    <mergeCell ref="GB1:GB2"/>
    <mergeCell ref="GC1:GC2"/>
    <mergeCell ref="GD1:GD2"/>
    <mergeCell ref="FS1:FS2"/>
    <mergeCell ref="FT1:FT2"/>
    <mergeCell ref="FU1:FU2"/>
    <mergeCell ref="FV1:FV2"/>
    <mergeCell ref="FW1:FW2"/>
    <mergeCell ref="FX1:FX2"/>
    <mergeCell ref="FM1:FM2"/>
    <mergeCell ref="FN1:FN2"/>
    <mergeCell ref="FO1:FO2"/>
    <mergeCell ref="FP1:FP2"/>
    <mergeCell ref="FQ1:FQ2"/>
    <mergeCell ref="FR1:FR2"/>
    <mergeCell ref="GQ1:GQ2"/>
    <mergeCell ref="GR1:GR2"/>
    <mergeCell ref="GS1:GS2"/>
    <mergeCell ref="GT1:GT2"/>
    <mergeCell ref="GU1:GU2"/>
    <mergeCell ref="GV1:GV2"/>
    <mergeCell ref="GK1:GK2"/>
    <mergeCell ref="GL1:GL2"/>
    <mergeCell ref="GM1:GM2"/>
    <mergeCell ref="GN1:GN2"/>
    <mergeCell ref="GO1:GO2"/>
    <mergeCell ref="GP1:GP2"/>
    <mergeCell ref="GE1:GE2"/>
    <mergeCell ref="GF1:GF2"/>
    <mergeCell ref="GG1:GG2"/>
    <mergeCell ref="GH1:GH2"/>
    <mergeCell ref="GI1:GI2"/>
    <mergeCell ref="GJ1:GJ2"/>
    <mergeCell ref="HI1:HI2"/>
    <mergeCell ref="HJ1:HJ2"/>
    <mergeCell ref="HK1:HK2"/>
    <mergeCell ref="HL1:HL2"/>
    <mergeCell ref="HM1:HM2"/>
    <mergeCell ref="HN1:HN2"/>
    <mergeCell ref="HC1:HC2"/>
    <mergeCell ref="HD1:HD2"/>
    <mergeCell ref="HE1:HE2"/>
    <mergeCell ref="HF1:HF2"/>
    <mergeCell ref="HG1:HG2"/>
    <mergeCell ref="HH1:HH2"/>
    <mergeCell ref="GW1:GW2"/>
    <mergeCell ref="GX1:GX2"/>
    <mergeCell ref="GY1:GY2"/>
    <mergeCell ref="GZ1:GZ2"/>
    <mergeCell ref="HA1:HA2"/>
    <mergeCell ref="HB1:HB2"/>
    <mergeCell ref="IA1:IA2"/>
    <mergeCell ref="IB1:IB2"/>
    <mergeCell ref="IC1:IC2"/>
    <mergeCell ref="ID1:ID2"/>
    <mergeCell ref="IE1:IE2"/>
    <mergeCell ref="IF1:IF2"/>
    <mergeCell ref="HU1:HU2"/>
    <mergeCell ref="HV1:HV2"/>
    <mergeCell ref="HW1:HW2"/>
    <mergeCell ref="HX1:HX2"/>
    <mergeCell ref="HY1:HY2"/>
    <mergeCell ref="HZ1:HZ2"/>
    <mergeCell ref="HO1:HO2"/>
    <mergeCell ref="HP1:HP2"/>
    <mergeCell ref="HQ1:HQ2"/>
    <mergeCell ref="HR1:HR2"/>
    <mergeCell ref="HS1:HS2"/>
    <mergeCell ref="HT1:HT2"/>
    <mergeCell ref="IS1:IS2"/>
    <mergeCell ref="IT1:IT2"/>
    <mergeCell ref="IU1:IU2"/>
    <mergeCell ref="IV1:IV2"/>
    <mergeCell ref="IW1:IW2"/>
    <mergeCell ref="IX1:IX2"/>
    <mergeCell ref="IM1:IM2"/>
    <mergeCell ref="IN1:IN2"/>
    <mergeCell ref="IO1:IO2"/>
    <mergeCell ref="IP1:IP2"/>
    <mergeCell ref="IQ1:IQ2"/>
    <mergeCell ref="IR1:IR2"/>
    <mergeCell ref="IG1:IG2"/>
    <mergeCell ref="IH1:IH2"/>
    <mergeCell ref="II1:II2"/>
    <mergeCell ref="IJ1:IJ2"/>
    <mergeCell ref="IK1:IK2"/>
    <mergeCell ref="IL1:IL2"/>
    <mergeCell ref="JT1:JT2"/>
    <mergeCell ref="JU1:JU2"/>
    <mergeCell ref="JV1:JV2"/>
    <mergeCell ref="JK1:JK2"/>
    <mergeCell ref="JL1:JL2"/>
    <mergeCell ref="JM1:JM2"/>
    <mergeCell ref="JN1:JN2"/>
    <mergeCell ref="JO1:JO2"/>
    <mergeCell ref="JP1:JP2"/>
    <mergeCell ref="JE1:JE2"/>
    <mergeCell ref="JF1:JF2"/>
    <mergeCell ref="JG1:JG2"/>
    <mergeCell ref="JH1:JH2"/>
    <mergeCell ref="JI1:JI2"/>
    <mergeCell ref="JJ1:JJ2"/>
    <mergeCell ref="IY1:IY2"/>
    <mergeCell ref="IZ1:IZ2"/>
    <mergeCell ref="JA1:JA2"/>
    <mergeCell ref="JB1:JB2"/>
    <mergeCell ref="JC1:JC2"/>
    <mergeCell ref="JD1:JD2"/>
    <mergeCell ref="KV1:KV2"/>
    <mergeCell ref="KW1:KW2"/>
    <mergeCell ref="KX1:KX2"/>
    <mergeCell ref="KY1:KY2"/>
    <mergeCell ref="KZ1:KZ2"/>
    <mergeCell ref="KO1:KO2"/>
    <mergeCell ref="KP1:KP2"/>
    <mergeCell ref="KQ1:KQ2"/>
    <mergeCell ref="KR1:KR2"/>
    <mergeCell ref="KS1:KS2"/>
    <mergeCell ref="KT1:KT2"/>
    <mergeCell ref="KI1:KI2"/>
    <mergeCell ref="KJ1:KJ2"/>
    <mergeCell ref="KK1:KK2"/>
    <mergeCell ref="KL1:KL2"/>
    <mergeCell ref="KM1:KM2"/>
    <mergeCell ref="KN1:KN2"/>
    <mergeCell ref="S11:S12"/>
    <mergeCell ref="T11:T12"/>
    <mergeCell ref="U11:U12"/>
    <mergeCell ref="V11:V12"/>
    <mergeCell ref="W11:W12"/>
    <mergeCell ref="X11:X12"/>
    <mergeCell ref="M11:M12"/>
    <mergeCell ref="N11:N12"/>
    <mergeCell ref="O11:O12"/>
    <mergeCell ref="P11:P12"/>
    <mergeCell ref="Q11:Q12"/>
    <mergeCell ref="R11:R12"/>
    <mergeCell ref="I11:K11"/>
    <mergeCell ref="L11:L12"/>
    <mergeCell ref="I16:K16"/>
    <mergeCell ref="I12:K12"/>
    <mergeCell ref="KU1:KU2"/>
    <mergeCell ref="KC1:KC2"/>
    <mergeCell ref="KD1:KD2"/>
    <mergeCell ref="KE1:KE2"/>
    <mergeCell ref="KF1:KF2"/>
    <mergeCell ref="KG1:KG2"/>
    <mergeCell ref="KH1:KH2"/>
    <mergeCell ref="JW1:JW2"/>
    <mergeCell ref="JX1:JX2"/>
    <mergeCell ref="JY1:JY2"/>
    <mergeCell ref="JZ1:JZ2"/>
    <mergeCell ref="KA1:KA2"/>
    <mergeCell ref="KB1:KB2"/>
    <mergeCell ref="JQ1:JQ2"/>
    <mergeCell ref="JR1:JR2"/>
    <mergeCell ref="JS1:JS2"/>
    <mergeCell ref="AK11:AK12"/>
    <mergeCell ref="AL11:AL12"/>
    <mergeCell ref="AM11:AM12"/>
    <mergeCell ref="AN11:AN12"/>
    <mergeCell ref="AO11:AO12"/>
    <mergeCell ref="AP11:AP12"/>
    <mergeCell ref="AE11:AE12"/>
    <mergeCell ref="AF11:AF12"/>
    <mergeCell ref="AG11:AG12"/>
    <mergeCell ref="AH11:AH12"/>
    <mergeCell ref="AI11:AI12"/>
    <mergeCell ref="AJ11:AJ12"/>
    <mergeCell ref="Y11:Y12"/>
    <mergeCell ref="Z11:Z12"/>
    <mergeCell ref="AA11:AA12"/>
    <mergeCell ref="AB11:AB12"/>
    <mergeCell ref="AC11:AC12"/>
    <mergeCell ref="AD11:AD12"/>
    <mergeCell ref="BC11:BC12"/>
    <mergeCell ref="BD11:BD12"/>
    <mergeCell ref="BE11:BE12"/>
    <mergeCell ref="BF11:BF12"/>
    <mergeCell ref="BG11:BG12"/>
    <mergeCell ref="BH11:BH12"/>
    <mergeCell ref="AW11:AW12"/>
    <mergeCell ref="AX11:AX12"/>
    <mergeCell ref="AY11:AY12"/>
    <mergeCell ref="AZ11:AZ12"/>
    <mergeCell ref="BA11:BA12"/>
    <mergeCell ref="BB11:BB12"/>
    <mergeCell ref="AQ11:AQ12"/>
    <mergeCell ref="AR11:AR12"/>
    <mergeCell ref="AS11:AS12"/>
    <mergeCell ref="AT11:AT12"/>
    <mergeCell ref="AU11:AU12"/>
    <mergeCell ref="AV11:AV12"/>
    <mergeCell ref="BU11:BU12"/>
    <mergeCell ref="BV11:BV12"/>
    <mergeCell ref="BW11:BW12"/>
    <mergeCell ref="BX11:BX12"/>
    <mergeCell ref="BY11:BY12"/>
    <mergeCell ref="BZ11:BZ12"/>
    <mergeCell ref="BO11:BO12"/>
    <mergeCell ref="BP11:BP12"/>
    <mergeCell ref="BQ11:BQ12"/>
    <mergeCell ref="BR11:BR12"/>
    <mergeCell ref="BS11:BS12"/>
    <mergeCell ref="BT11:BT12"/>
    <mergeCell ref="BI11:BI12"/>
    <mergeCell ref="BJ11:BJ12"/>
    <mergeCell ref="BK11:BK12"/>
    <mergeCell ref="BL11:BL12"/>
    <mergeCell ref="BM11:BM12"/>
    <mergeCell ref="BN11:BN12"/>
    <mergeCell ref="CM11:CM12"/>
    <mergeCell ref="CN11:CN12"/>
    <mergeCell ref="CO11:CO12"/>
    <mergeCell ref="CP11:CP12"/>
    <mergeCell ref="CQ11:CQ12"/>
    <mergeCell ref="CR11:CR12"/>
    <mergeCell ref="CG11:CG12"/>
    <mergeCell ref="CH11:CH12"/>
    <mergeCell ref="CI11:CI12"/>
    <mergeCell ref="CJ11:CJ12"/>
    <mergeCell ref="CK11:CK12"/>
    <mergeCell ref="CL11:CL12"/>
    <mergeCell ref="CA11:CA12"/>
    <mergeCell ref="CB11:CB12"/>
    <mergeCell ref="CC11:CC12"/>
    <mergeCell ref="CD11:CD12"/>
    <mergeCell ref="CE11:CE12"/>
    <mergeCell ref="CF11:CF12"/>
    <mergeCell ref="DE11:DE12"/>
    <mergeCell ref="DF11:DF12"/>
    <mergeCell ref="DG11:DG12"/>
    <mergeCell ref="DH11:DH12"/>
    <mergeCell ref="DI11:DI12"/>
    <mergeCell ref="DJ11:DJ12"/>
    <mergeCell ref="CY11:CY12"/>
    <mergeCell ref="CZ11:CZ12"/>
    <mergeCell ref="DA11:DA12"/>
    <mergeCell ref="DB11:DB12"/>
    <mergeCell ref="DC11:DC12"/>
    <mergeCell ref="DD11:DD12"/>
    <mergeCell ref="CS11:CS12"/>
    <mergeCell ref="CT11:CT12"/>
    <mergeCell ref="CU11:CU12"/>
    <mergeCell ref="CV11:CV12"/>
    <mergeCell ref="CW11:CW12"/>
    <mergeCell ref="CX11:CX12"/>
    <mergeCell ref="DW11:DW12"/>
    <mergeCell ref="DX11:DX12"/>
    <mergeCell ref="DY11:DY12"/>
    <mergeCell ref="DZ11:DZ12"/>
    <mergeCell ref="EA11:EA12"/>
    <mergeCell ref="EB11:EB12"/>
    <mergeCell ref="DQ11:DQ12"/>
    <mergeCell ref="DR11:DR12"/>
    <mergeCell ref="DS11:DS12"/>
    <mergeCell ref="DT11:DT12"/>
    <mergeCell ref="DU11:DU12"/>
    <mergeCell ref="DV11:DV12"/>
    <mergeCell ref="DK11:DK12"/>
    <mergeCell ref="DL11:DL12"/>
    <mergeCell ref="DM11:DM12"/>
    <mergeCell ref="DN11:DN12"/>
    <mergeCell ref="DO11:DO12"/>
    <mergeCell ref="DP11:DP12"/>
    <mergeCell ref="EO11:EO12"/>
    <mergeCell ref="EP11:EP12"/>
    <mergeCell ref="EQ11:EQ12"/>
    <mergeCell ref="ER11:ER12"/>
    <mergeCell ref="ES11:ES12"/>
    <mergeCell ref="ET11:ET12"/>
    <mergeCell ref="EI11:EI12"/>
    <mergeCell ref="EJ11:EJ12"/>
    <mergeCell ref="EK11:EK12"/>
    <mergeCell ref="EL11:EL12"/>
    <mergeCell ref="EM11:EM12"/>
    <mergeCell ref="EN11:EN12"/>
    <mergeCell ref="EC11:EC12"/>
    <mergeCell ref="ED11:ED12"/>
    <mergeCell ref="EE11:EE12"/>
    <mergeCell ref="EF11:EF12"/>
    <mergeCell ref="EG11:EG12"/>
    <mergeCell ref="EH11:EH12"/>
    <mergeCell ref="FG11:FG12"/>
    <mergeCell ref="FH11:FH12"/>
    <mergeCell ref="FI11:FI12"/>
    <mergeCell ref="FJ11:FJ12"/>
    <mergeCell ref="FK11:FK12"/>
    <mergeCell ref="FL11:FL12"/>
    <mergeCell ref="FA11:FA12"/>
    <mergeCell ref="FB11:FB12"/>
    <mergeCell ref="FC11:FC12"/>
    <mergeCell ref="FD11:FD12"/>
    <mergeCell ref="FE11:FE12"/>
    <mergeCell ref="FF11:FF12"/>
    <mergeCell ref="EU11:EU12"/>
    <mergeCell ref="EV11:EV12"/>
    <mergeCell ref="EW11:EW12"/>
    <mergeCell ref="EX11:EX12"/>
    <mergeCell ref="EY11:EY12"/>
    <mergeCell ref="EZ11:EZ12"/>
    <mergeCell ref="FY11:FY12"/>
    <mergeCell ref="FZ11:FZ12"/>
    <mergeCell ref="GA11:GA12"/>
    <mergeCell ref="GB11:GB12"/>
    <mergeCell ref="GC11:GC12"/>
    <mergeCell ref="GD11:GD12"/>
    <mergeCell ref="FS11:FS12"/>
    <mergeCell ref="FT11:FT12"/>
    <mergeCell ref="FU11:FU12"/>
    <mergeCell ref="FV11:FV12"/>
    <mergeCell ref="FW11:FW12"/>
    <mergeCell ref="FX11:FX12"/>
    <mergeCell ref="FM11:FM12"/>
    <mergeCell ref="FN11:FN12"/>
    <mergeCell ref="FO11:FO12"/>
    <mergeCell ref="FP11:FP12"/>
    <mergeCell ref="FQ11:FQ12"/>
    <mergeCell ref="FR11:FR12"/>
    <mergeCell ref="GQ11:GQ12"/>
    <mergeCell ref="GR11:GR12"/>
    <mergeCell ref="GS11:GS12"/>
    <mergeCell ref="GT11:GT12"/>
    <mergeCell ref="GU11:GU12"/>
    <mergeCell ref="GV11:GV12"/>
    <mergeCell ref="GK11:GK12"/>
    <mergeCell ref="GL11:GL12"/>
    <mergeCell ref="GM11:GM12"/>
    <mergeCell ref="GN11:GN12"/>
    <mergeCell ref="GO11:GO12"/>
    <mergeCell ref="GP11:GP12"/>
    <mergeCell ref="GE11:GE12"/>
    <mergeCell ref="GF11:GF12"/>
    <mergeCell ref="GG11:GG12"/>
    <mergeCell ref="GH11:GH12"/>
    <mergeCell ref="GI11:GI12"/>
    <mergeCell ref="GJ11:GJ12"/>
    <mergeCell ref="HI11:HI12"/>
    <mergeCell ref="HJ11:HJ12"/>
    <mergeCell ref="HK11:HK12"/>
    <mergeCell ref="HL11:HL12"/>
    <mergeCell ref="HM11:HM12"/>
    <mergeCell ref="HN11:HN12"/>
    <mergeCell ref="HC11:HC12"/>
    <mergeCell ref="HD11:HD12"/>
    <mergeCell ref="HE11:HE12"/>
    <mergeCell ref="HF11:HF12"/>
    <mergeCell ref="HG11:HG12"/>
    <mergeCell ref="HH11:HH12"/>
    <mergeCell ref="GW11:GW12"/>
    <mergeCell ref="GX11:GX12"/>
    <mergeCell ref="GY11:GY12"/>
    <mergeCell ref="GZ11:GZ12"/>
    <mergeCell ref="HA11:HA12"/>
    <mergeCell ref="HB11:HB12"/>
    <mergeCell ref="IA11:IA12"/>
    <mergeCell ref="IB11:IB12"/>
    <mergeCell ref="IC11:IC12"/>
    <mergeCell ref="ID11:ID12"/>
    <mergeCell ref="IE11:IE12"/>
    <mergeCell ref="IF11:IF12"/>
    <mergeCell ref="HU11:HU12"/>
    <mergeCell ref="HV11:HV12"/>
    <mergeCell ref="HW11:HW12"/>
    <mergeCell ref="HX11:HX12"/>
    <mergeCell ref="HY11:HY12"/>
    <mergeCell ref="HZ11:HZ12"/>
    <mergeCell ref="HO11:HO12"/>
    <mergeCell ref="HP11:HP12"/>
    <mergeCell ref="HQ11:HQ12"/>
    <mergeCell ref="HR11:HR12"/>
    <mergeCell ref="HS11:HS12"/>
    <mergeCell ref="HT11:HT12"/>
    <mergeCell ref="IS11:IS12"/>
    <mergeCell ref="IT11:IT12"/>
    <mergeCell ref="IU11:IU12"/>
    <mergeCell ref="IV11:IV12"/>
    <mergeCell ref="IW11:IW12"/>
    <mergeCell ref="IX11:IX12"/>
    <mergeCell ref="IM11:IM12"/>
    <mergeCell ref="IN11:IN12"/>
    <mergeCell ref="IO11:IO12"/>
    <mergeCell ref="IP11:IP12"/>
    <mergeCell ref="IQ11:IQ12"/>
    <mergeCell ref="IR11:IR12"/>
    <mergeCell ref="IG11:IG12"/>
    <mergeCell ref="IH11:IH12"/>
    <mergeCell ref="II11:II12"/>
    <mergeCell ref="IJ11:IJ12"/>
    <mergeCell ref="IK11:IK12"/>
    <mergeCell ref="IL11:IL12"/>
    <mergeCell ref="JK11:JK12"/>
    <mergeCell ref="JL11:JL12"/>
    <mergeCell ref="JM11:JM12"/>
    <mergeCell ref="JN11:JN12"/>
    <mergeCell ref="JO11:JO12"/>
    <mergeCell ref="JP11:JP12"/>
    <mergeCell ref="JE11:JE12"/>
    <mergeCell ref="JF11:JF12"/>
    <mergeCell ref="JG11:JG12"/>
    <mergeCell ref="JH11:JH12"/>
    <mergeCell ref="JI11:JI12"/>
    <mergeCell ref="JJ11:JJ12"/>
    <mergeCell ref="IY11:IY12"/>
    <mergeCell ref="IZ11:IZ12"/>
    <mergeCell ref="JA11:JA12"/>
    <mergeCell ref="JB11:JB12"/>
    <mergeCell ref="JC11:JC12"/>
    <mergeCell ref="JD11:JD12"/>
    <mergeCell ref="KC11:KC12"/>
    <mergeCell ref="KD11:KD12"/>
    <mergeCell ref="KE11:KE12"/>
    <mergeCell ref="KF11:KF12"/>
    <mergeCell ref="KG11:KG12"/>
    <mergeCell ref="KH11:KH12"/>
    <mergeCell ref="JW11:JW12"/>
    <mergeCell ref="JX11:JX12"/>
    <mergeCell ref="JY11:JY12"/>
    <mergeCell ref="JZ11:JZ12"/>
    <mergeCell ref="KA11:KA12"/>
    <mergeCell ref="KB11:KB12"/>
    <mergeCell ref="JQ11:JQ12"/>
    <mergeCell ref="JR11:JR12"/>
    <mergeCell ref="JS11:JS12"/>
    <mergeCell ref="JT11:JT12"/>
    <mergeCell ref="JU11:JU12"/>
    <mergeCell ref="JV11:JV12"/>
    <mergeCell ref="KU11:KU12"/>
    <mergeCell ref="KV11:KV12"/>
    <mergeCell ref="KW11:KW12"/>
    <mergeCell ref="KX11:KX12"/>
    <mergeCell ref="KY11:KY12"/>
    <mergeCell ref="KZ11:KZ12"/>
    <mergeCell ref="KO11:KO12"/>
    <mergeCell ref="KP11:KP12"/>
    <mergeCell ref="KQ11:KQ12"/>
    <mergeCell ref="KR11:KR12"/>
    <mergeCell ref="KS11:KS12"/>
    <mergeCell ref="KT11:KT12"/>
    <mergeCell ref="KI11:KI12"/>
    <mergeCell ref="KJ11:KJ12"/>
    <mergeCell ref="KK11:KK12"/>
    <mergeCell ref="KL11:KL12"/>
    <mergeCell ref="KM11:KM12"/>
    <mergeCell ref="KN11:KN12"/>
    <mergeCell ref="N16:N17"/>
    <mergeCell ref="O16:O17"/>
    <mergeCell ref="P16:P17"/>
    <mergeCell ref="Q16:Q17"/>
    <mergeCell ref="R16:R17"/>
    <mergeCell ref="S16:S17"/>
    <mergeCell ref="B15:C15"/>
    <mergeCell ref="E15:F15"/>
    <mergeCell ref="L16:L17"/>
    <mergeCell ref="M16:M17"/>
    <mergeCell ref="A15:A17"/>
    <mergeCell ref="E17:G17"/>
    <mergeCell ref="I18:K18"/>
    <mergeCell ref="I13:K13"/>
    <mergeCell ref="I14:K14"/>
    <mergeCell ref="B13:C13"/>
    <mergeCell ref="D13:E13"/>
    <mergeCell ref="F13:G13"/>
    <mergeCell ref="I15:K15"/>
    <mergeCell ref="B14:D14"/>
    <mergeCell ref="E14:G14"/>
    <mergeCell ref="M18:M19"/>
    <mergeCell ref="N18:N19"/>
    <mergeCell ref="O18:O19"/>
    <mergeCell ref="P18:P19"/>
    <mergeCell ref="I19:K19"/>
    <mergeCell ref="Q18:Q19"/>
    <mergeCell ref="R18:R19"/>
    <mergeCell ref="S18:S19"/>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AX16:AX17"/>
    <mergeCell ref="AY16:AY17"/>
    <mergeCell ref="AZ16:AZ17"/>
    <mergeCell ref="BA16:BA17"/>
    <mergeCell ref="BB16:BB17"/>
    <mergeCell ref="BC16:BC17"/>
    <mergeCell ref="AR16:AR17"/>
    <mergeCell ref="AS16:AS17"/>
    <mergeCell ref="AT16:AT17"/>
    <mergeCell ref="AU16:AU17"/>
    <mergeCell ref="AV16:AV17"/>
    <mergeCell ref="AW16:AW17"/>
    <mergeCell ref="AL16:AL17"/>
    <mergeCell ref="AM16:AM17"/>
    <mergeCell ref="AN16:AN17"/>
    <mergeCell ref="AO16:AO17"/>
    <mergeCell ref="AP16:AP17"/>
    <mergeCell ref="AQ16:AQ17"/>
    <mergeCell ref="BP16:BP17"/>
    <mergeCell ref="BQ16:BQ17"/>
    <mergeCell ref="BR16:BR17"/>
    <mergeCell ref="BS16:BS17"/>
    <mergeCell ref="BT16:BT17"/>
    <mergeCell ref="BU16:BU17"/>
    <mergeCell ref="BJ16:BJ17"/>
    <mergeCell ref="BK16:BK17"/>
    <mergeCell ref="BL16:BL17"/>
    <mergeCell ref="BM16:BM17"/>
    <mergeCell ref="BN16:BN17"/>
    <mergeCell ref="BO16:BO17"/>
    <mergeCell ref="BD16:BD17"/>
    <mergeCell ref="BE16:BE17"/>
    <mergeCell ref="BF16:BF17"/>
    <mergeCell ref="BG16:BG17"/>
    <mergeCell ref="BH16:BH17"/>
    <mergeCell ref="BI16:BI17"/>
    <mergeCell ref="CH16:CH17"/>
    <mergeCell ref="CI16:CI17"/>
    <mergeCell ref="CJ16:CJ17"/>
    <mergeCell ref="CK16:CK17"/>
    <mergeCell ref="CL16:CL17"/>
    <mergeCell ref="CM16:CM17"/>
    <mergeCell ref="CB16:CB17"/>
    <mergeCell ref="CC16:CC17"/>
    <mergeCell ref="CD16:CD17"/>
    <mergeCell ref="CE16:CE17"/>
    <mergeCell ref="CF16:CF17"/>
    <mergeCell ref="CG16:CG17"/>
    <mergeCell ref="BV16:BV17"/>
    <mergeCell ref="BW16:BW17"/>
    <mergeCell ref="BX16:BX17"/>
    <mergeCell ref="BY16:BY17"/>
    <mergeCell ref="BZ16:BZ17"/>
    <mergeCell ref="CA16:CA17"/>
    <mergeCell ref="CZ16:CZ17"/>
    <mergeCell ref="DA16:DA17"/>
    <mergeCell ref="DB16:DB17"/>
    <mergeCell ref="DC16:DC17"/>
    <mergeCell ref="DD16:DD17"/>
    <mergeCell ref="DE16:DE17"/>
    <mergeCell ref="CT16:CT17"/>
    <mergeCell ref="CU16:CU17"/>
    <mergeCell ref="CV16:CV17"/>
    <mergeCell ref="CW16:CW17"/>
    <mergeCell ref="CX16:CX17"/>
    <mergeCell ref="CY16:CY17"/>
    <mergeCell ref="CN16:CN17"/>
    <mergeCell ref="CO16:CO17"/>
    <mergeCell ref="CP16:CP17"/>
    <mergeCell ref="CQ16:CQ17"/>
    <mergeCell ref="CR16:CR17"/>
    <mergeCell ref="CS16:CS17"/>
    <mergeCell ref="DR16:DR17"/>
    <mergeCell ref="DS16:DS17"/>
    <mergeCell ref="DT16:DT17"/>
    <mergeCell ref="DU16:DU17"/>
    <mergeCell ref="DV16:DV17"/>
    <mergeCell ref="DW16:DW17"/>
    <mergeCell ref="DL16:DL17"/>
    <mergeCell ref="DM16:DM17"/>
    <mergeCell ref="DN16:DN17"/>
    <mergeCell ref="DO16:DO17"/>
    <mergeCell ref="DP16:DP17"/>
    <mergeCell ref="DQ16:DQ17"/>
    <mergeCell ref="DF16:DF17"/>
    <mergeCell ref="DG16:DG17"/>
    <mergeCell ref="DH16:DH17"/>
    <mergeCell ref="DI16:DI17"/>
    <mergeCell ref="DJ16:DJ17"/>
    <mergeCell ref="DK16:DK17"/>
    <mergeCell ref="EJ16:EJ17"/>
    <mergeCell ref="EK16:EK17"/>
    <mergeCell ref="EL16:EL17"/>
    <mergeCell ref="EM16:EM17"/>
    <mergeCell ref="EN16:EN17"/>
    <mergeCell ref="EO16:EO17"/>
    <mergeCell ref="ED16:ED17"/>
    <mergeCell ref="EE16:EE17"/>
    <mergeCell ref="EF16:EF17"/>
    <mergeCell ref="EG16:EG17"/>
    <mergeCell ref="EH16:EH17"/>
    <mergeCell ref="EI16:EI17"/>
    <mergeCell ref="DX16:DX17"/>
    <mergeCell ref="DY16:DY17"/>
    <mergeCell ref="DZ16:DZ17"/>
    <mergeCell ref="EA16:EA17"/>
    <mergeCell ref="EB16:EB17"/>
    <mergeCell ref="EC16:EC17"/>
    <mergeCell ref="FB16:FB17"/>
    <mergeCell ref="FC16:FC17"/>
    <mergeCell ref="FD16:FD17"/>
    <mergeCell ref="FE16:FE17"/>
    <mergeCell ref="FF16:FF17"/>
    <mergeCell ref="FG16:FG17"/>
    <mergeCell ref="EV16:EV17"/>
    <mergeCell ref="EW16:EW17"/>
    <mergeCell ref="EX16:EX17"/>
    <mergeCell ref="EY16:EY17"/>
    <mergeCell ref="EZ16:EZ17"/>
    <mergeCell ref="FA16:FA17"/>
    <mergeCell ref="EP16:EP17"/>
    <mergeCell ref="EQ16:EQ17"/>
    <mergeCell ref="ER16:ER17"/>
    <mergeCell ref="ES16:ES17"/>
    <mergeCell ref="ET16:ET17"/>
    <mergeCell ref="EU16:EU17"/>
    <mergeCell ref="FT16:FT17"/>
    <mergeCell ref="FU16:FU17"/>
    <mergeCell ref="FV16:FV17"/>
    <mergeCell ref="FW16:FW17"/>
    <mergeCell ref="FX16:FX17"/>
    <mergeCell ref="FY16:FY17"/>
    <mergeCell ref="FN16:FN17"/>
    <mergeCell ref="FO16:FO17"/>
    <mergeCell ref="FP16:FP17"/>
    <mergeCell ref="FQ16:FQ17"/>
    <mergeCell ref="FR16:FR17"/>
    <mergeCell ref="FS16:FS17"/>
    <mergeCell ref="FH16:FH17"/>
    <mergeCell ref="FI16:FI17"/>
    <mergeCell ref="FJ16:FJ17"/>
    <mergeCell ref="FK16:FK17"/>
    <mergeCell ref="FL16:FL17"/>
    <mergeCell ref="FM16:FM17"/>
    <mergeCell ref="GL16:GL17"/>
    <mergeCell ref="GM16:GM17"/>
    <mergeCell ref="GN16:GN17"/>
    <mergeCell ref="GO16:GO17"/>
    <mergeCell ref="GP16:GP17"/>
    <mergeCell ref="GQ16:GQ17"/>
    <mergeCell ref="GF16:GF17"/>
    <mergeCell ref="GG16:GG17"/>
    <mergeCell ref="GH16:GH17"/>
    <mergeCell ref="GI16:GI17"/>
    <mergeCell ref="GJ16:GJ17"/>
    <mergeCell ref="GK16:GK17"/>
    <mergeCell ref="FZ16:FZ17"/>
    <mergeCell ref="GA16:GA17"/>
    <mergeCell ref="GB16:GB17"/>
    <mergeCell ref="GC16:GC17"/>
    <mergeCell ref="GD16:GD17"/>
    <mergeCell ref="GE16:GE17"/>
    <mergeCell ref="HD16:HD17"/>
    <mergeCell ref="HE16:HE17"/>
    <mergeCell ref="HF16:HF17"/>
    <mergeCell ref="HG16:HG17"/>
    <mergeCell ref="HH16:HH17"/>
    <mergeCell ref="HI16:HI17"/>
    <mergeCell ref="GX16:GX17"/>
    <mergeCell ref="GY16:GY17"/>
    <mergeCell ref="GZ16:GZ17"/>
    <mergeCell ref="HA16:HA17"/>
    <mergeCell ref="HB16:HB17"/>
    <mergeCell ref="HC16:HC17"/>
    <mergeCell ref="GR16:GR17"/>
    <mergeCell ref="GS16:GS17"/>
    <mergeCell ref="GT16:GT17"/>
    <mergeCell ref="GU16:GU17"/>
    <mergeCell ref="GV16:GV17"/>
    <mergeCell ref="GW16:GW17"/>
    <mergeCell ref="HV16:HV17"/>
    <mergeCell ref="HW16:HW17"/>
    <mergeCell ref="HX16:HX17"/>
    <mergeCell ref="HY16:HY17"/>
    <mergeCell ref="HZ16:HZ17"/>
    <mergeCell ref="IA16:IA17"/>
    <mergeCell ref="HP16:HP17"/>
    <mergeCell ref="HQ16:HQ17"/>
    <mergeCell ref="HR16:HR17"/>
    <mergeCell ref="HS16:HS17"/>
    <mergeCell ref="HT16:HT17"/>
    <mergeCell ref="HU16:HU17"/>
    <mergeCell ref="HJ16:HJ17"/>
    <mergeCell ref="HK16:HK17"/>
    <mergeCell ref="HL16:HL17"/>
    <mergeCell ref="HM16:HM17"/>
    <mergeCell ref="HN16:HN17"/>
    <mergeCell ref="HO16:HO17"/>
    <mergeCell ref="IN16:IN17"/>
    <mergeCell ref="IO16:IO17"/>
    <mergeCell ref="IP16:IP17"/>
    <mergeCell ref="IQ16:IQ17"/>
    <mergeCell ref="IR16:IR17"/>
    <mergeCell ref="IS16:IS17"/>
    <mergeCell ref="IH16:IH17"/>
    <mergeCell ref="II16:II17"/>
    <mergeCell ref="IJ16:IJ17"/>
    <mergeCell ref="IK16:IK17"/>
    <mergeCell ref="IL16:IL17"/>
    <mergeCell ref="IM16:IM17"/>
    <mergeCell ref="IB16:IB17"/>
    <mergeCell ref="IC16:IC17"/>
    <mergeCell ref="ID16:ID17"/>
    <mergeCell ref="IE16:IE17"/>
    <mergeCell ref="IF16:IF17"/>
    <mergeCell ref="IG16:IG17"/>
    <mergeCell ref="JF16:JF17"/>
    <mergeCell ref="JG16:JG17"/>
    <mergeCell ref="JH16:JH17"/>
    <mergeCell ref="JI16:JI17"/>
    <mergeCell ref="JJ16:JJ17"/>
    <mergeCell ref="JK16:JK17"/>
    <mergeCell ref="IZ16:IZ17"/>
    <mergeCell ref="JA16:JA17"/>
    <mergeCell ref="JB16:JB17"/>
    <mergeCell ref="JC16:JC17"/>
    <mergeCell ref="JD16:JD17"/>
    <mergeCell ref="JE16:JE17"/>
    <mergeCell ref="IT16:IT17"/>
    <mergeCell ref="IU16:IU17"/>
    <mergeCell ref="IV16:IV17"/>
    <mergeCell ref="IW16:IW17"/>
    <mergeCell ref="IX16:IX17"/>
    <mergeCell ref="IY16:IY17"/>
    <mergeCell ref="KI16:KI17"/>
    <mergeCell ref="JX16:JX17"/>
    <mergeCell ref="JY16:JY17"/>
    <mergeCell ref="JZ16:JZ17"/>
    <mergeCell ref="KA16:KA17"/>
    <mergeCell ref="KB16:KB17"/>
    <mergeCell ref="KC16:KC17"/>
    <mergeCell ref="JR16:JR17"/>
    <mergeCell ref="JS16:JS17"/>
    <mergeCell ref="JT16:JT17"/>
    <mergeCell ref="JU16:JU17"/>
    <mergeCell ref="JV16:JV17"/>
    <mergeCell ref="JW16:JW17"/>
    <mergeCell ref="JL16:JL17"/>
    <mergeCell ref="JM16:JM17"/>
    <mergeCell ref="JN16:JN17"/>
    <mergeCell ref="JO16:JO17"/>
    <mergeCell ref="JP16:JP17"/>
    <mergeCell ref="JQ16:JQ17"/>
    <mergeCell ref="B3:C3"/>
    <mergeCell ref="D3:E3"/>
    <mergeCell ref="F3:G3"/>
    <mergeCell ref="I3:K3"/>
    <mergeCell ref="L3:L4"/>
    <mergeCell ref="I4:K4"/>
    <mergeCell ref="KV16:KV17"/>
    <mergeCell ref="KW16:KW17"/>
    <mergeCell ref="KX16:KX17"/>
    <mergeCell ref="KY16:KY17"/>
    <mergeCell ref="KZ16:KZ17"/>
    <mergeCell ref="B16:C16"/>
    <mergeCell ref="E16:F16"/>
    <mergeCell ref="I17:K17"/>
    <mergeCell ref="B17:C17"/>
    <mergeCell ref="KP16:KP17"/>
    <mergeCell ref="KQ16:KQ17"/>
    <mergeCell ref="KR16:KR17"/>
    <mergeCell ref="KS16:KS17"/>
    <mergeCell ref="KT16:KT17"/>
    <mergeCell ref="KU16:KU17"/>
    <mergeCell ref="KJ16:KJ17"/>
    <mergeCell ref="KK16:KK17"/>
    <mergeCell ref="KL16:KL17"/>
    <mergeCell ref="KM16:KM17"/>
    <mergeCell ref="KN16:KN17"/>
    <mergeCell ref="KO16:KO17"/>
    <mergeCell ref="KD16:KD17"/>
    <mergeCell ref="KE16:KE17"/>
    <mergeCell ref="KF16:KF17"/>
    <mergeCell ref="KG16:KG17"/>
    <mergeCell ref="KH16:KH17"/>
    <mergeCell ref="Y3:Y4"/>
    <mergeCell ref="Z3:Z4"/>
    <mergeCell ref="AA3:AA4"/>
    <mergeCell ref="AB3:AB4"/>
    <mergeCell ref="AC3:AC4"/>
    <mergeCell ref="AD3:AD4"/>
    <mergeCell ref="S3:S4"/>
    <mergeCell ref="T3:T4"/>
    <mergeCell ref="U3:U4"/>
    <mergeCell ref="V3:V4"/>
    <mergeCell ref="W3:W4"/>
    <mergeCell ref="X3:X4"/>
    <mergeCell ref="M3:M4"/>
    <mergeCell ref="N3:N4"/>
    <mergeCell ref="O3:O4"/>
    <mergeCell ref="P3:P4"/>
    <mergeCell ref="Q3:Q4"/>
    <mergeCell ref="R3:R4"/>
    <mergeCell ref="AQ3:AQ4"/>
    <mergeCell ref="AR3:AR4"/>
    <mergeCell ref="AS3:AS4"/>
    <mergeCell ref="AT3:AT4"/>
    <mergeCell ref="AU3:AU4"/>
    <mergeCell ref="AV3:AV4"/>
    <mergeCell ref="AK3:AK4"/>
    <mergeCell ref="AL3:AL4"/>
    <mergeCell ref="AM3:AM4"/>
    <mergeCell ref="AN3:AN4"/>
    <mergeCell ref="AO3:AO4"/>
    <mergeCell ref="AP3:AP4"/>
    <mergeCell ref="AE3:AE4"/>
    <mergeCell ref="AF3:AF4"/>
    <mergeCell ref="AG3:AG4"/>
    <mergeCell ref="AH3:AH4"/>
    <mergeCell ref="AI3:AI4"/>
    <mergeCell ref="AJ3:AJ4"/>
    <mergeCell ref="BI3:BI4"/>
    <mergeCell ref="BJ3:BJ4"/>
    <mergeCell ref="BK3:BK4"/>
    <mergeCell ref="BL3:BL4"/>
    <mergeCell ref="BM3:BM4"/>
    <mergeCell ref="BN3:BN4"/>
    <mergeCell ref="BC3:BC4"/>
    <mergeCell ref="BD3:BD4"/>
    <mergeCell ref="BE3:BE4"/>
    <mergeCell ref="BF3:BF4"/>
    <mergeCell ref="BG3:BG4"/>
    <mergeCell ref="BH3:BH4"/>
    <mergeCell ref="AW3:AW4"/>
    <mergeCell ref="AX3:AX4"/>
    <mergeCell ref="AY3:AY4"/>
    <mergeCell ref="AZ3:AZ4"/>
    <mergeCell ref="BA3:BA4"/>
    <mergeCell ref="BB3:BB4"/>
    <mergeCell ref="CA3:CA4"/>
    <mergeCell ref="CB3:CB4"/>
    <mergeCell ref="CC3:CC4"/>
    <mergeCell ref="CD3:CD4"/>
    <mergeCell ref="CE3:CE4"/>
    <mergeCell ref="CF3:CF4"/>
    <mergeCell ref="BU3:BU4"/>
    <mergeCell ref="BV3:BV4"/>
    <mergeCell ref="BW3:BW4"/>
    <mergeCell ref="BX3:BX4"/>
    <mergeCell ref="BY3:BY4"/>
    <mergeCell ref="BZ3:BZ4"/>
    <mergeCell ref="BO3:BO4"/>
    <mergeCell ref="BP3:BP4"/>
    <mergeCell ref="BQ3:BQ4"/>
    <mergeCell ref="BR3:BR4"/>
    <mergeCell ref="BS3:BS4"/>
    <mergeCell ref="BT3:BT4"/>
    <mergeCell ref="CS3:CS4"/>
    <mergeCell ref="CT3:CT4"/>
    <mergeCell ref="CU3:CU4"/>
    <mergeCell ref="CV3:CV4"/>
    <mergeCell ref="CW3:CW4"/>
    <mergeCell ref="CX3:CX4"/>
    <mergeCell ref="CM3:CM4"/>
    <mergeCell ref="CN3:CN4"/>
    <mergeCell ref="CO3:CO4"/>
    <mergeCell ref="CP3:CP4"/>
    <mergeCell ref="CQ3:CQ4"/>
    <mergeCell ref="CR3:CR4"/>
    <mergeCell ref="CG3:CG4"/>
    <mergeCell ref="CH3:CH4"/>
    <mergeCell ref="CI3:CI4"/>
    <mergeCell ref="CJ3:CJ4"/>
    <mergeCell ref="CK3:CK4"/>
    <mergeCell ref="CL3:CL4"/>
    <mergeCell ref="DK3:DK4"/>
    <mergeCell ref="DL3:DL4"/>
    <mergeCell ref="DM3:DM4"/>
    <mergeCell ref="DN3:DN4"/>
    <mergeCell ref="DO3:DO4"/>
    <mergeCell ref="DP3:DP4"/>
    <mergeCell ref="DE3:DE4"/>
    <mergeCell ref="DF3:DF4"/>
    <mergeCell ref="DG3:DG4"/>
    <mergeCell ref="DH3:DH4"/>
    <mergeCell ref="DI3:DI4"/>
    <mergeCell ref="DJ3:DJ4"/>
    <mergeCell ref="CY3:CY4"/>
    <mergeCell ref="CZ3:CZ4"/>
    <mergeCell ref="DA3:DA4"/>
    <mergeCell ref="DB3:DB4"/>
    <mergeCell ref="DC3:DC4"/>
    <mergeCell ref="DD3:DD4"/>
    <mergeCell ref="EC3:EC4"/>
    <mergeCell ref="ED3:ED4"/>
    <mergeCell ref="EE3:EE4"/>
    <mergeCell ref="EF3:EF4"/>
    <mergeCell ref="EG3:EG4"/>
    <mergeCell ref="EH3:EH4"/>
    <mergeCell ref="DW3:DW4"/>
    <mergeCell ref="DX3:DX4"/>
    <mergeCell ref="DY3:DY4"/>
    <mergeCell ref="DZ3:DZ4"/>
    <mergeCell ref="EA3:EA4"/>
    <mergeCell ref="EB3:EB4"/>
    <mergeCell ref="DQ3:DQ4"/>
    <mergeCell ref="DR3:DR4"/>
    <mergeCell ref="DS3:DS4"/>
    <mergeCell ref="DT3:DT4"/>
    <mergeCell ref="DU3:DU4"/>
    <mergeCell ref="DV3:DV4"/>
    <mergeCell ref="EU3:EU4"/>
    <mergeCell ref="EV3:EV4"/>
    <mergeCell ref="EW3:EW4"/>
    <mergeCell ref="EX3:EX4"/>
    <mergeCell ref="EY3:EY4"/>
    <mergeCell ref="EZ3:EZ4"/>
    <mergeCell ref="EO3:EO4"/>
    <mergeCell ref="EP3:EP4"/>
    <mergeCell ref="EQ3:EQ4"/>
    <mergeCell ref="ER3:ER4"/>
    <mergeCell ref="ES3:ES4"/>
    <mergeCell ref="ET3:ET4"/>
    <mergeCell ref="EI3:EI4"/>
    <mergeCell ref="EJ3:EJ4"/>
    <mergeCell ref="EK3:EK4"/>
    <mergeCell ref="EL3:EL4"/>
    <mergeCell ref="EM3:EM4"/>
    <mergeCell ref="EN3:EN4"/>
    <mergeCell ref="FM3:FM4"/>
    <mergeCell ref="FN3:FN4"/>
    <mergeCell ref="FO3:FO4"/>
    <mergeCell ref="FP3:FP4"/>
    <mergeCell ref="FQ3:FQ4"/>
    <mergeCell ref="FR3:FR4"/>
    <mergeCell ref="FG3:FG4"/>
    <mergeCell ref="FH3:FH4"/>
    <mergeCell ref="FI3:FI4"/>
    <mergeCell ref="FJ3:FJ4"/>
    <mergeCell ref="FK3:FK4"/>
    <mergeCell ref="FL3:FL4"/>
    <mergeCell ref="FA3:FA4"/>
    <mergeCell ref="FB3:FB4"/>
    <mergeCell ref="FC3:FC4"/>
    <mergeCell ref="FD3:FD4"/>
    <mergeCell ref="FE3:FE4"/>
    <mergeCell ref="FF3:FF4"/>
    <mergeCell ref="GE3:GE4"/>
    <mergeCell ref="GF3:GF4"/>
    <mergeCell ref="GG3:GG4"/>
    <mergeCell ref="GH3:GH4"/>
    <mergeCell ref="GI3:GI4"/>
    <mergeCell ref="GJ3:GJ4"/>
    <mergeCell ref="FY3:FY4"/>
    <mergeCell ref="FZ3:FZ4"/>
    <mergeCell ref="GA3:GA4"/>
    <mergeCell ref="GB3:GB4"/>
    <mergeCell ref="GC3:GC4"/>
    <mergeCell ref="GD3:GD4"/>
    <mergeCell ref="FS3:FS4"/>
    <mergeCell ref="FT3:FT4"/>
    <mergeCell ref="FU3:FU4"/>
    <mergeCell ref="FV3:FV4"/>
    <mergeCell ref="FW3:FW4"/>
    <mergeCell ref="FX3:FX4"/>
    <mergeCell ref="GW3:GW4"/>
    <mergeCell ref="GX3:GX4"/>
    <mergeCell ref="GY3:GY4"/>
    <mergeCell ref="GZ3:GZ4"/>
    <mergeCell ref="HA3:HA4"/>
    <mergeCell ref="HB3:HB4"/>
    <mergeCell ref="GQ3:GQ4"/>
    <mergeCell ref="GR3:GR4"/>
    <mergeCell ref="GS3:GS4"/>
    <mergeCell ref="GT3:GT4"/>
    <mergeCell ref="GU3:GU4"/>
    <mergeCell ref="GV3:GV4"/>
    <mergeCell ref="GK3:GK4"/>
    <mergeCell ref="GL3:GL4"/>
    <mergeCell ref="GM3:GM4"/>
    <mergeCell ref="GN3:GN4"/>
    <mergeCell ref="GO3:GO4"/>
    <mergeCell ref="GP3:GP4"/>
    <mergeCell ref="HO3:HO4"/>
    <mergeCell ref="HP3:HP4"/>
    <mergeCell ref="HQ3:HQ4"/>
    <mergeCell ref="HR3:HR4"/>
    <mergeCell ref="HS3:HS4"/>
    <mergeCell ref="HT3:HT4"/>
    <mergeCell ref="HI3:HI4"/>
    <mergeCell ref="HJ3:HJ4"/>
    <mergeCell ref="HK3:HK4"/>
    <mergeCell ref="HL3:HL4"/>
    <mergeCell ref="HM3:HM4"/>
    <mergeCell ref="HN3:HN4"/>
    <mergeCell ref="HC3:HC4"/>
    <mergeCell ref="HD3:HD4"/>
    <mergeCell ref="HE3:HE4"/>
    <mergeCell ref="HF3:HF4"/>
    <mergeCell ref="HG3:HG4"/>
    <mergeCell ref="HH3:HH4"/>
    <mergeCell ref="IG3:IG4"/>
    <mergeCell ref="IH3:IH4"/>
    <mergeCell ref="II3:II4"/>
    <mergeCell ref="IJ3:IJ4"/>
    <mergeCell ref="IK3:IK4"/>
    <mergeCell ref="IL3:IL4"/>
    <mergeCell ref="IA3:IA4"/>
    <mergeCell ref="IB3:IB4"/>
    <mergeCell ref="IC3:IC4"/>
    <mergeCell ref="ID3:ID4"/>
    <mergeCell ref="IE3:IE4"/>
    <mergeCell ref="IF3:IF4"/>
    <mergeCell ref="HU3:HU4"/>
    <mergeCell ref="HV3:HV4"/>
    <mergeCell ref="HW3:HW4"/>
    <mergeCell ref="HX3:HX4"/>
    <mergeCell ref="HY3:HY4"/>
    <mergeCell ref="HZ3:HZ4"/>
    <mergeCell ref="IY3:IY4"/>
    <mergeCell ref="IZ3:IZ4"/>
    <mergeCell ref="JA3:JA4"/>
    <mergeCell ref="JB3:JB4"/>
    <mergeCell ref="JC3:JC4"/>
    <mergeCell ref="JD3:JD4"/>
    <mergeCell ref="IS3:IS4"/>
    <mergeCell ref="IT3:IT4"/>
    <mergeCell ref="IU3:IU4"/>
    <mergeCell ref="IV3:IV4"/>
    <mergeCell ref="IW3:IW4"/>
    <mergeCell ref="IX3:IX4"/>
    <mergeCell ref="IM3:IM4"/>
    <mergeCell ref="IN3:IN4"/>
    <mergeCell ref="IO3:IO4"/>
    <mergeCell ref="IP3:IP4"/>
    <mergeCell ref="IQ3:IQ4"/>
    <mergeCell ref="IR3:IR4"/>
    <mergeCell ref="JY3:JY4"/>
    <mergeCell ref="JZ3:JZ4"/>
    <mergeCell ref="KA3:KA4"/>
    <mergeCell ref="KB3:KB4"/>
    <mergeCell ref="JQ3:JQ4"/>
    <mergeCell ref="JR3:JR4"/>
    <mergeCell ref="JS3:JS4"/>
    <mergeCell ref="JT3:JT4"/>
    <mergeCell ref="JU3:JU4"/>
    <mergeCell ref="JV3:JV4"/>
    <mergeCell ref="JK3:JK4"/>
    <mergeCell ref="JL3:JL4"/>
    <mergeCell ref="JM3:JM4"/>
    <mergeCell ref="JN3:JN4"/>
    <mergeCell ref="JO3:JO4"/>
    <mergeCell ref="JP3:JP4"/>
    <mergeCell ref="JE3:JE4"/>
    <mergeCell ref="JF3:JF4"/>
    <mergeCell ref="JG3:JG4"/>
    <mergeCell ref="JH3:JH4"/>
    <mergeCell ref="JI3:JI4"/>
    <mergeCell ref="JJ3:JJ4"/>
    <mergeCell ref="I5:K5"/>
    <mergeCell ref="I6:K6"/>
    <mergeCell ref="B7:C7"/>
    <mergeCell ref="D7:E7"/>
    <mergeCell ref="F7:G7"/>
    <mergeCell ref="I7:K7"/>
    <mergeCell ref="KU3:KU4"/>
    <mergeCell ref="KV3:KV4"/>
    <mergeCell ref="KW3:KW4"/>
    <mergeCell ref="KX3:KX4"/>
    <mergeCell ref="KY3:KY4"/>
    <mergeCell ref="KZ3:KZ4"/>
    <mergeCell ref="KO3:KO4"/>
    <mergeCell ref="KP3:KP4"/>
    <mergeCell ref="KQ3:KQ4"/>
    <mergeCell ref="KR3:KR4"/>
    <mergeCell ref="KS3:KS4"/>
    <mergeCell ref="KT3:KT4"/>
    <mergeCell ref="KI3:KI4"/>
    <mergeCell ref="KJ3:KJ4"/>
    <mergeCell ref="KK3:KK4"/>
    <mergeCell ref="KL3:KL4"/>
    <mergeCell ref="KM3:KM4"/>
    <mergeCell ref="KN3:KN4"/>
    <mergeCell ref="KC3:KC4"/>
    <mergeCell ref="KD3:KD4"/>
    <mergeCell ref="KE3:KE4"/>
    <mergeCell ref="KF3:KF4"/>
    <mergeCell ref="KG3:KG4"/>
    <mergeCell ref="KH3:KH4"/>
    <mergeCell ref="JW3:JW4"/>
    <mergeCell ref="JX3:JX4"/>
    <mergeCell ref="T8:T10"/>
    <mergeCell ref="U8:U10"/>
    <mergeCell ref="V8:V10"/>
    <mergeCell ref="W8:W10"/>
    <mergeCell ref="X8:X10"/>
    <mergeCell ref="Y8:Y10"/>
    <mergeCell ref="N8:N10"/>
    <mergeCell ref="O8:O10"/>
    <mergeCell ref="P8:P10"/>
    <mergeCell ref="Q8:Q10"/>
    <mergeCell ref="R8:R10"/>
    <mergeCell ref="S8:S10"/>
    <mergeCell ref="A8:A10"/>
    <mergeCell ref="B8:C8"/>
    <mergeCell ref="E8:F8"/>
    <mergeCell ref="I8:K8"/>
    <mergeCell ref="L8:L10"/>
    <mergeCell ref="M8:M10"/>
    <mergeCell ref="I10:K10"/>
    <mergeCell ref="AL8:AL10"/>
    <mergeCell ref="AM8:AM10"/>
    <mergeCell ref="AN8:AN10"/>
    <mergeCell ref="AO8:AO10"/>
    <mergeCell ref="AP8:AP10"/>
    <mergeCell ref="AQ8:AQ10"/>
    <mergeCell ref="AF8:AF10"/>
    <mergeCell ref="AG8:AG10"/>
    <mergeCell ref="AH8:AH10"/>
    <mergeCell ref="AI8:AI10"/>
    <mergeCell ref="AJ8:AJ10"/>
    <mergeCell ref="AK8:AK10"/>
    <mergeCell ref="Z8:Z10"/>
    <mergeCell ref="AA8:AA10"/>
    <mergeCell ref="AB8:AB10"/>
    <mergeCell ref="AC8:AC10"/>
    <mergeCell ref="AD8:AD10"/>
    <mergeCell ref="AE8:AE10"/>
    <mergeCell ref="BD8:BD10"/>
    <mergeCell ref="BE8:BE10"/>
    <mergeCell ref="BF8:BF10"/>
    <mergeCell ref="BG8:BG10"/>
    <mergeCell ref="BH8:BH10"/>
    <mergeCell ref="BI8:BI10"/>
    <mergeCell ref="AX8:AX10"/>
    <mergeCell ref="AY8:AY10"/>
    <mergeCell ref="AZ8:AZ10"/>
    <mergeCell ref="BA8:BA10"/>
    <mergeCell ref="BB8:BB10"/>
    <mergeCell ref="BC8:BC10"/>
    <mergeCell ref="AR8:AR10"/>
    <mergeCell ref="AS8:AS10"/>
    <mergeCell ref="AT8:AT10"/>
    <mergeCell ref="AU8:AU10"/>
    <mergeCell ref="AV8:AV10"/>
    <mergeCell ref="AW8:AW10"/>
    <mergeCell ref="BV8:BV10"/>
    <mergeCell ref="BW8:BW10"/>
    <mergeCell ref="BX8:BX10"/>
    <mergeCell ref="BY8:BY10"/>
    <mergeCell ref="BZ8:BZ10"/>
    <mergeCell ref="CA8:CA10"/>
    <mergeCell ref="BP8:BP10"/>
    <mergeCell ref="BQ8:BQ10"/>
    <mergeCell ref="BR8:BR10"/>
    <mergeCell ref="BS8:BS10"/>
    <mergeCell ref="BT8:BT10"/>
    <mergeCell ref="BU8:BU10"/>
    <mergeCell ref="BJ8:BJ10"/>
    <mergeCell ref="BK8:BK10"/>
    <mergeCell ref="BL8:BL10"/>
    <mergeCell ref="BM8:BM10"/>
    <mergeCell ref="BN8:BN10"/>
    <mergeCell ref="BO8:BO10"/>
    <mergeCell ref="CN8:CN10"/>
    <mergeCell ref="CO8:CO10"/>
    <mergeCell ref="CP8:CP10"/>
    <mergeCell ref="CQ8:CQ10"/>
    <mergeCell ref="CR8:CR10"/>
    <mergeCell ref="CS8:CS10"/>
    <mergeCell ref="CH8:CH10"/>
    <mergeCell ref="CI8:CI10"/>
    <mergeCell ref="CJ8:CJ10"/>
    <mergeCell ref="CK8:CK10"/>
    <mergeCell ref="CL8:CL10"/>
    <mergeCell ref="CM8:CM10"/>
    <mergeCell ref="CB8:CB10"/>
    <mergeCell ref="CC8:CC10"/>
    <mergeCell ref="CD8:CD10"/>
    <mergeCell ref="CE8:CE10"/>
    <mergeCell ref="CF8:CF10"/>
    <mergeCell ref="CG8:CG10"/>
    <mergeCell ref="DF8:DF10"/>
    <mergeCell ref="DG8:DG10"/>
    <mergeCell ref="DH8:DH10"/>
    <mergeCell ref="DI8:DI10"/>
    <mergeCell ref="DJ8:DJ10"/>
    <mergeCell ref="DK8:DK10"/>
    <mergeCell ref="CZ8:CZ10"/>
    <mergeCell ref="DA8:DA10"/>
    <mergeCell ref="DB8:DB10"/>
    <mergeCell ref="DC8:DC10"/>
    <mergeCell ref="DD8:DD10"/>
    <mergeCell ref="DE8:DE10"/>
    <mergeCell ref="CT8:CT10"/>
    <mergeCell ref="CU8:CU10"/>
    <mergeCell ref="CV8:CV10"/>
    <mergeCell ref="CW8:CW10"/>
    <mergeCell ref="CX8:CX10"/>
    <mergeCell ref="CY8:CY10"/>
    <mergeCell ref="DX8:DX10"/>
    <mergeCell ref="DY8:DY10"/>
    <mergeCell ref="DZ8:DZ10"/>
    <mergeCell ref="EA8:EA10"/>
    <mergeCell ref="EB8:EB10"/>
    <mergeCell ref="EC8:EC10"/>
    <mergeCell ref="DR8:DR10"/>
    <mergeCell ref="DS8:DS10"/>
    <mergeCell ref="DT8:DT10"/>
    <mergeCell ref="DU8:DU10"/>
    <mergeCell ref="DV8:DV10"/>
    <mergeCell ref="DW8:DW10"/>
    <mergeCell ref="DL8:DL10"/>
    <mergeCell ref="DM8:DM10"/>
    <mergeCell ref="DN8:DN10"/>
    <mergeCell ref="DO8:DO10"/>
    <mergeCell ref="DP8:DP10"/>
    <mergeCell ref="DQ8:DQ10"/>
    <mergeCell ref="EP8:EP10"/>
    <mergeCell ref="EQ8:EQ10"/>
    <mergeCell ref="ER8:ER10"/>
    <mergeCell ref="ES8:ES10"/>
    <mergeCell ref="ET8:ET10"/>
    <mergeCell ref="EU8:EU10"/>
    <mergeCell ref="EJ8:EJ10"/>
    <mergeCell ref="EK8:EK10"/>
    <mergeCell ref="EL8:EL10"/>
    <mergeCell ref="EM8:EM10"/>
    <mergeCell ref="EN8:EN10"/>
    <mergeCell ref="EO8:EO10"/>
    <mergeCell ref="ED8:ED10"/>
    <mergeCell ref="EE8:EE10"/>
    <mergeCell ref="EF8:EF10"/>
    <mergeCell ref="EG8:EG10"/>
    <mergeCell ref="EH8:EH10"/>
    <mergeCell ref="EI8:EI10"/>
    <mergeCell ref="FH8:FH10"/>
    <mergeCell ref="FI8:FI10"/>
    <mergeCell ref="FJ8:FJ10"/>
    <mergeCell ref="FK8:FK10"/>
    <mergeCell ref="FL8:FL10"/>
    <mergeCell ref="FM8:FM10"/>
    <mergeCell ref="FB8:FB10"/>
    <mergeCell ref="FC8:FC10"/>
    <mergeCell ref="FD8:FD10"/>
    <mergeCell ref="FE8:FE10"/>
    <mergeCell ref="FF8:FF10"/>
    <mergeCell ref="FG8:FG10"/>
    <mergeCell ref="EV8:EV10"/>
    <mergeCell ref="EW8:EW10"/>
    <mergeCell ref="EX8:EX10"/>
    <mergeCell ref="EY8:EY10"/>
    <mergeCell ref="EZ8:EZ10"/>
    <mergeCell ref="FA8:FA10"/>
    <mergeCell ref="FZ8:FZ10"/>
    <mergeCell ref="GA8:GA10"/>
    <mergeCell ref="GB8:GB10"/>
    <mergeCell ref="GC8:GC10"/>
    <mergeCell ref="GD8:GD10"/>
    <mergeCell ref="GE8:GE10"/>
    <mergeCell ref="FT8:FT10"/>
    <mergeCell ref="FU8:FU10"/>
    <mergeCell ref="FV8:FV10"/>
    <mergeCell ref="FW8:FW10"/>
    <mergeCell ref="FX8:FX10"/>
    <mergeCell ref="FY8:FY10"/>
    <mergeCell ref="FN8:FN10"/>
    <mergeCell ref="FO8:FO10"/>
    <mergeCell ref="FP8:FP10"/>
    <mergeCell ref="FQ8:FQ10"/>
    <mergeCell ref="FR8:FR10"/>
    <mergeCell ref="FS8:FS10"/>
    <mergeCell ref="GR8:GR10"/>
    <mergeCell ref="GS8:GS10"/>
    <mergeCell ref="GT8:GT10"/>
    <mergeCell ref="GU8:GU10"/>
    <mergeCell ref="GV8:GV10"/>
    <mergeCell ref="GW8:GW10"/>
    <mergeCell ref="GL8:GL10"/>
    <mergeCell ref="GM8:GM10"/>
    <mergeCell ref="GN8:GN10"/>
    <mergeCell ref="GO8:GO10"/>
    <mergeCell ref="GP8:GP10"/>
    <mergeCell ref="GQ8:GQ10"/>
    <mergeCell ref="GF8:GF10"/>
    <mergeCell ref="GG8:GG10"/>
    <mergeCell ref="GH8:GH10"/>
    <mergeCell ref="GI8:GI10"/>
    <mergeCell ref="GJ8:GJ10"/>
    <mergeCell ref="GK8:GK10"/>
    <mergeCell ref="HJ8:HJ10"/>
    <mergeCell ref="HK8:HK10"/>
    <mergeCell ref="HL8:HL10"/>
    <mergeCell ref="HM8:HM10"/>
    <mergeCell ref="HN8:HN10"/>
    <mergeCell ref="HO8:HO10"/>
    <mergeCell ref="HD8:HD10"/>
    <mergeCell ref="HE8:HE10"/>
    <mergeCell ref="HF8:HF10"/>
    <mergeCell ref="HG8:HG10"/>
    <mergeCell ref="HH8:HH10"/>
    <mergeCell ref="HI8:HI10"/>
    <mergeCell ref="GX8:GX10"/>
    <mergeCell ref="GY8:GY10"/>
    <mergeCell ref="GZ8:GZ10"/>
    <mergeCell ref="HA8:HA10"/>
    <mergeCell ref="HB8:HB10"/>
    <mergeCell ref="HC8:HC10"/>
    <mergeCell ref="IB8:IB10"/>
    <mergeCell ref="IC8:IC10"/>
    <mergeCell ref="ID8:ID10"/>
    <mergeCell ref="IE8:IE10"/>
    <mergeCell ref="IF8:IF10"/>
    <mergeCell ref="IG8:IG10"/>
    <mergeCell ref="HV8:HV10"/>
    <mergeCell ref="HW8:HW10"/>
    <mergeCell ref="HX8:HX10"/>
    <mergeCell ref="HY8:HY10"/>
    <mergeCell ref="HZ8:HZ10"/>
    <mergeCell ref="IA8:IA10"/>
    <mergeCell ref="HP8:HP10"/>
    <mergeCell ref="HQ8:HQ10"/>
    <mergeCell ref="HR8:HR10"/>
    <mergeCell ref="HS8:HS10"/>
    <mergeCell ref="HT8:HT10"/>
    <mergeCell ref="HU8:HU10"/>
    <mergeCell ref="IT8:IT10"/>
    <mergeCell ref="IU8:IU10"/>
    <mergeCell ref="IV8:IV10"/>
    <mergeCell ref="IW8:IW10"/>
    <mergeCell ref="IX8:IX10"/>
    <mergeCell ref="IY8:IY10"/>
    <mergeCell ref="IN8:IN10"/>
    <mergeCell ref="IO8:IO10"/>
    <mergeCell ref="IP8:IP10"/>
    <mergeCell ref="IQ8:IQ10"/>
    <mergeCell ref="IR8:IR10"/>
    <mergeCell ref="IS8:IS10"/>
    <mergeCell ref="IH8:IH10"/>
    <mergeCell ref="II8:II10"/>
    <mergeCell ref="IJ8:IJ10"/>
    <mergeCell ref="IK8:IK10"/>
    <mergeCell ref="IL8:IL10"/>
    <mergeCell ref="IM8:IM10"/>
    <mergeCell ref="JL8:JL10"/>
    <mergeCell ref="JM8:JM10"/>
    <mergeCell ref="JN8:JN10"/>
    <mergeCell ref="JO8:JO10"/>
    <mergeCell ref="JP8:JP10"/>
    <mergeCell ref="JQ8:JQ10"/>
    <mergeCell ref="JF8:JF10"/>
    <mergeCell ref="JG8:JG10"/>
    <mergeCell ref="JH8:JH10"/>
    <mergeCell ref="JI8:JI10"/>
    <mergeCell ref="JJ8:JJ10"/>
    <mergeCell ref="JK8:JK10"/>
    <mergeCell ref="IZ8:IZ10"/>
    <mergeCell ref="JA8:JA10"/>
    <mergeCell ref="JB8:JB10"/>
    <mergeCell ref="JC8:JC10"/>
    <mergeCell ref="JD8:JD10"/>
    <mergeCell ref="JE8:JE10"/>
    <mergeCell ref="KE8:KE10"/>
    <mergeCell ref="KF8:KF10"/>
    <mergeCell ref="KG8:KG10"/>
    <mergeCell ref="KH8:KH10"/>
    <mergeCell ref="KI8:KI10"/>
    <mergeCell ref="JX8:JX10"/>
    <mergeCell ref="JY8:JY10"/>
    <mergeCell ref="JZ8:JZ10"/>
    <mergeCell ref="KA8:KA10"/>
    <mergeCell ref="KB8:KB10"/>
    <mergeCell ref="KC8:KC10"/>
    <mergeCell ref="JR8:JR10"/>
    <mergeCell ref="JS8:JS10"/>
    <mergeCell ref="JT8:JT10"/>
    <mergeCell ref="JU8:JU10"/>
    <mergeCell ref="JV8:JV10"/>
    <mergeCell ref="JW8:JW10"/>
    <mergeCell ref="I20:K20"/>
    <mergeCell ref="L18:L19"/>
    <mergeCell ref="B20:C20"/>
    <mergeCell ref="D20:E20"/>
    <mergeCell ref="KV8:KV10"/>
    <mergeCell ref="KW8:KW10"/>
    <mergeCell ref="KX8:KX10"/>
    <mergeCell ref="KY8:KY10"/>
    <mergeCell ref="KZ8:KZ10"/>
    <mergeCell ref="B9:C9"/>
    <mergeCell ref="E9:F9"/>
    <mergeCell ref="I9:K9"/>
    <mergeCell ref="B10:C10"/>
    <mergeCell ref="E10:F10"/>
    <mergeCell ref="KP8:KP10"/>
    <mergeCell ref="KQ8:KQ10"/>
    <mergeCell ref="KR8:KR10"/>
    <mergeCell ref="KS8:KS10"/>
    <mergeCell ref="KT8:KT10"/>
    <mergeCell ref="KU8:KU10"/>
    <mergeCell ref="KJ8:KJ10"/>
    <mergeCell ref="KK8:KK10"/>
    <mergeCell ref="KL8:KL10"/>
    <mergeCell ref="KM8:KM10"/>
    <mergeCell ref="KN8:KN10"/>
    <mergeCell ref="KO8:KO10"/>
    <mergeCell ref="KD8:KD10"/>
    <mergeCell ref="AW18:AW19"/>
    <mergeCell ref="AX18:AX19"/>
    <mergeCell ref="AY18:AY19"/>
    <mergeCell ref="AZ18:AZ19"/>
    <mergeCell ref="AU18:AU19"/>
    <mergeCell ref="CV18:CV19"/>
    <mergeCell ref="CQ18:CQ19"/>
    <mergeCell ref="CR18:CR19"/>
    <mergeCell ref="AV18:AV19"/>
    <mergeCell ref="DQ18:DQ19"/>
    <mergeCell ref="DR18:DR19"/>
    <mergeCell ref="AK18:AK19"/>
    <mergeCell ref="AL18:AL19"/>
    <mergeCell ref="AM18:AM19"/>
    <mergeCell ref="AN18:AN19"/>
    <mergeCell ref="AI18:AI19"/>
    <mergeCell ref="AJ18:AJ19"/>
    <mergeCell ref="Y18:Y19"/>
    <mergeCell ref="Z18:Z19"/>
    <mergeCell ref="AA18:AA19"/>
    <mergeCell ref="AB18:AB19"/>
    <mergeCell ref="W18:W19"/>
    <mergeCell ref="X18:X19"/>
    <mergeCell ref="CG18:CG19"/>
    <mergeCell ref="CH18:CH19"/>
    <mergeCell ref="CI18:CI19"/>
    <mergeCell ref="CJ18:CJ19"/>
    <mergeCell ref="CE18:CE19"/>
    <mergeCell ref="CF18:CF19"/>
    <mergeCell ref="BU18:BU19"/>
    <mergeCell ref="BV18:BV19"/>
    <mergeCell ref="BW18:BW19"/>
    <mergeCell ref="BX18:BX19"/>
    <mergeCell ref="BS18:BS19"/>
    <mergeCell ref="BT18:BT19"/>
    <mergeCell ref="BI18:BI19"/>
    <mergeCell ref="BJ18:BJ19"/>
    <mergeCell ref="FZ18:FZ19"/>
    <mergeCell ref="GA18:GA19"/>
    <mergeCell ref="GB18:GB19"/>
    <mergeCell ref="FW18:FW19"/>
    <mergeCell ref="FX18:FX19"/>
    <mergeCell ref="FM18:FM19"/>
    <mergeCell ref="FN18:FN19"/>
    <mergeCell ref="FO18:FO19"/>
    <mergeCell ref="FP18:FP19"/>
    <mergeCell ref="FK18:FK19"/>
    <mergeCell ref="FL18:FL19"/>
    <mergeCell ref="GC18:GC19"/>
    <mergeCell ref="GD18:GD19"/>
    <mergeCell ref="GE18:GE19"/>
    <mergeCell ref="DS18:DS19"/>
    <mergeCell ref="DT18:DT19"/>
    <mergeCell ref="DO18:DO19"/>
    <mergeCell ref="DP18:DP19"/>
    <mergeCell ref="FQ18:FQ19"/>
    <mergeCell ref="FR18:FR19"/>
    <mergeCell ref="FS18:FS19"/>
    <mergeCell ref="FT18:FT19"/>
    <mergeCell ref="FU18:FU19"/>
    <mergeCell ref="FV18:FV19"/>
    <mergeCell ref="FA18:FA19"/>
    <mergeCell ref="FB18:FB19"/>
    <mergeCell ref="FC18:FC19"/>
    <mergeCell ref="FD18:FD19"/>
    <mergeCell ref="EY18:EY19"/>
    <mergeCell ref="EZ18:EZ19"/>
    <mergeCell ref="EO18:EO19"/>
    <mergeCell ref="EP18:EP19"/>
    <mergeCell ref="EQ18:EQ19"/>
    <mergeCell ref="ER18:ER19"/>
    <mergeCell ref="FY18:FY19"/>
    <mergeCell ref="GF18:GF19"/>
    <mergeCell ref="GG18:GG19"/>
    <mergeCell ref="IF18:IF19"/>
    <mergeCell ref="HU18:HU19"/>
    <mergeCell ref="HV18:HV19"/>
    <mergeCell ref="HW18:HW19"/>
    <mergeCell ref="HX18:HX19"/>
    <mergeCell ref="HS18:HS19"/>
    <mergeCell ref="HT18:HT19"/>
    <mergeCell ref="HI18:HI19"/>
    <mergeCell ref="HJ18:HJ19"/>
    <mergeCell ref="HK18:HK19"/>
    <mergeCell ref="HL18:HL19"/>
    <mergeCell ref="GK18:GK19"/>
    <mergeCell ref="GL18:GL19"/>
    <mergeCell ref="GM18:GM19"/>
    <mergeCell ref="GN18:GN19"/>
    <mergeCell ref="GI18:GI19"/>
    <mergeCell ref="GJ18:GJ19"/>
    <mergeCell ref="GZ18:GZ19"/>
    <mergeCell ref="GU18:GU19"/>
    <mergeCell ref="GV18:GV19"/>
    <mergeCell ref="GH18:GH19"/>
    <mergeCell ref="ES18:ES19"/>
    <mergeCell ref="ET18:ET19"/>
    <mergeCell ref="EU18:EU19"/>
    <mergeCell ref="EV18:EV19"/>
    <mergeCell ref="EW18:EW19"/>
    <mergeCell ref="EX18:EX19"/>
    <mergeCell ref="I21:K21"/>
    <mergeCell ref="I22:K22"/>
    <mergeCell ref="B23:C23"/>
    <mergeCell ref="I23:K23"/>
    <mergeCell ref="KY18:KY19"/>
    <mergeCell ref="KZ18:KZ19"/>
    <mergeCell ref="KO18:KO19"/>
    <mergeCell ref="KP18:KP19"/>
    <mergeCell ref="KQ18:KQ19"/>
    <mergeCell ref="KR18:KR19"/>
    <mergeCell ref="KM18:KM19"/>
    <mergeCell ref="KN18:KN19"/>
    <mergeCell ref="KC18:KC19"/>
    <mergeCell ref="KD18:KD19"/>
    <mergeCell ref="KE18:KE19"/>
    <mergeCell ref="KF18:KF19"/>
    <mergeCell ref="KA18:KA19"/>
    <mergeCell ref="KB18:KB19"/>
    <mergeCell ref="JQ18:JQ19"/>
    <mergeCell ref="JR18:JR19"/>
    <mergeCell ref="JS18:JS19"/>
    <mergeCell ref="JT18:JT19"/>
    <mergeCell ref="JO18:JO19"/>
    <mergeCell ref="JP18:JP19"/>
    <mergeCell ref="JE18:JE19"/>
    <mergeCell ref="JF18:JF19"/>
    <mergeCell ref="JG18:JG19"/>
    <mergeCell ref="JH18:JH19"/>
    <mergeCell ref="JC18:JC19"/>
    <mergeCell ref="JD18:JD19"/>
    <mergeCell ref="IS18:IS19"/>
    <mergeCell ref="IT18:IT19"/>
    <mergeCell ref="Z23:Z24"/>
    <mergeCell ref="AA23:AA24"/>
    <mergeCell ref="AB23:AB24"/>
    <mergeCell ref="AC23:AC24"/>
    <mergeCell ref="X23:X24"/>
    <mergeCell ref="Y23:Y24"/>
    <mergeCell ref="T25:T26"/>
    <mergeCell ref="U25:U26"/>
    <mergeCell ref="N23:N24"/>
    <mergeCell ref="O23:O24"/>
    <mergeCell ref="P23:P24"/>
    <mergeCell ref="Q23:Q24"/>
    <mergeCell ref="B24:C24"/>
    <mergeCell ref="I24:K24"/>
    <mergeCell ref="I26:K26"/>
    <mergeCell ref="L23:L24"/>
    <mergeCell ref="M23:M24"/>
    <mergeCell ref="R23:R24"/>
    <mergeCell ref="S23:S24"/>
    <mergeCell ref="T23:T24"/>
    <mergeCell ref="U23:U24"/>
    <mergeCell ref="V23:V24"/>
    <mergeCell ref="W23:W24"/>
    <mergeCell ref="V25:V26"/>
    <mergeCell ref="W25:W26"/>
    <mergeCell ref="X25:X26"/>
    <mergeCell ref="Y25:Y26"/>
    <mergeCell ref="Z25:Z26"/>
    <mergeCell ref="AA25:AA26"/>
    <mergeCell ref="BR25:BR26"/>
    <mergeCell ref="BS25:BS26"/>
    <mergeCell ref="BJ23:BJ24"/>
    <mergeCell ref="BK23:BK24"/>
    <mergeCell ref="BL23:BL24"/>
    <mergeCell ref="BM23:BM24"/>
    <mergeCell ref="BH23:BH24"/>
    <mergeCell ref="BI23:BI24"/>
    <mergeCell ref="BD25:BD26"/>
    <mergeCell ref="BE25:BE26"/>
    <mergeCell ref="AX23:AX24"/>
    <mergeCell ref="AY23:AY24"/>
    <mergeCell ref="AZ23:AZ24"/>
    <mergeCell ref="BA23:BA24"/>
    <mergeCell ref="AV23:AV24"/>
    <mergeCell ref="AW23:AW24"/>
    <mergeCell ref="AV25:AV26"/>
    <mergeCell ref="AW25:AW26"/>
    <mergeCell ref="BN23:BN24"/>
    <mergeCell ref="BO23:BO24"/>
    <mergeCell ref="BP23:BP24"/>
    <mergeCell ref="BQ23:BQ24"/>
    <mergeCell ref="BR23:BR24"/>
    <mergeCell ref="BS23:BS24"/>
    <mergeCell ref="BO25:BO26"/>
    <mergeCell ref="BP25:BP26"/>
    <mergeCell ref="BQ25:BQ26"/>
    <mergeCell ref="BB23:BB24"/>
    <mergeCell ref="BC23:BC24"/>
    <mergeCell ref="BD23:BD24"/>
    <mergeCell ref="BE23:BE24"/>
    <mergeCell ref="BF23:BF24"/>
    <mergeCell ref="CR23:CR24"/>
    <mergeCell ref="CS23:CS24"/>
    <mergeCell ref="CN25:CN26"/>
    <mergeCell ref="CO25:CO26"/>
    <mergeCell ref="CH23:CH24"/>
    <mergeCell ref="CI23:CI24"/>
    <mergeCell ref="CJ23:CJ24"/>
    <mergeCell ref="CK23:CK24"/>
    <mergeCell ref="CF23:CF24"/>
    <mergeCell ref="CG23:CG24"/>
    <mergeCell ref="CF25:CF26"/>
    <mergeCell ref="CG25:CG26"/>
    <mergeCell ref="BV23:BV24"/>
    <mergeCell ref="BW23:BW24"/>
    <mergeCell ref="BX23:BX24"/>
    <mergeCell ref="BY23:BY24"/>
    <mergeCell ref="CL23:CL24"/>
    <mergeCell ref="CM23:CM24"/>
    <mergeCell ref="CN23:CN24"/>
    <mergeCell ref="CO23:CO24"/>
    <mergeCell ref="CP23:CP24"/>
    <mergeCell ref="CQ23:CQ24"/>
    <mergeCell ref="BZ23:BZ24"/>
    <mergeCell ref="CA23:CA24"/>
    <mergeCell ref="CB23:CB24"/>
    <mergeCell ref="CC23:CC24"/>
    <mergeCell ref="CD23:CD24"/>
    <mergeCell ref="CE23:CE24"/>
    <mergeCell ref="CH25:CH26"/>
    <mergeCell ref="CI25:CI26"/>
    <mergeCell ref="CJ25:CJ26"/>
    <mergeCell ref="CK25:CK26"/>
    <mergeCell ref="FR23:FR24"/>
    <mergeCell ref="FS23:FS24"/>
    <mergeCell ref="FT23:FT24"/>
    <mergeCell ref="FU23:FU24"/>
    <mergeCell ref="FV23:FV24"/>
    <mergeCell ref="FW23:FW24"/>
    <mergeCell ref="FP25:FP26"/>
    <mergeCell ref="FQ25:FQ26"/>
    <mergeCell ref="ED23:ED24"/>
    <mergeCell ref="EE23:EE24"/>
    <mergeCell ref="EF23:EF24"/>
    <mergeCell ref="EG23:EG24"/>
    <mergeCell ref="EB23:EB24"/>
    <mergeCell ref="EC23:EC24"/>
    <mergeCell ref="DX25:DX26"/>
    <mergeCell ref="DY25:DY26"/>
    <mergeCell ref="DR23:DR24"/>
    <mergeCell ref="DS23:DS24"/>
    <mergeCell ref="DT23:DT24"/>
    <mergeCell ref="DU23:DU24"/>
    <mergeCell ref="DZ25:DZ26"/>
    <mergeCell ref="EA25:EA26"/>
    <mergeCell ref="EB25:EB26"/>
    <mergeCell ref="EC25:EC26"/>
    <mergeCell ref="ED25:ED26"/>
    <mergeCell ref="EE25:EE26"/>
    <mergeCell ref="DR25:DR26"/>
    <mergeCell ref="DS25:DS26"/>
    <mergeCell ref="DT25:DT26"/>
    <mergeCell ref="DU25:DU26"/>
    <mergeCell ref="DV25:DV26"/>
    <mergeCell ref="DW25:DW26"/>
    <mergeCell ref="FN23:FN24"/>
    <mergeCell ref="FO23:FO24"/>
    <mergeCell ref="FP23:FP24"/>
    <mergeCell ref="FQ23:FQ24"/>
    <mergeCell ref="FL23:FL24"/>
    <mergeCell ref="FM23:FM24"/>
    <mergeCell ref="FH25:FH26"/>
    <mergeCell ref="FI25:FI26"/>
    <mergeCell ref="FB23:FB24"/>
    <mergeCell ref="FC23:FC24"/>
    <mergeCell ref="FD23:FD24"/>
    <mergeCell ref="FE23:FE24"/>
    <mergeCell ref="EZ23:EZ24"/>
    <mergeCell ref="FA23:FA24"/>
    <mergeCell ref="EZ25:EZ26"/>
    <mergeCell ref="FA25:FA26"/>
    <mergeCell ref="FF23:FF24"/>
    <mergeCell ref="FG23:FG24"/>
    <mergeCell ref="FH23:FH24"/>
    <mergeCell ref="FI23:FI24"/>
    <mergeCell ref="FJ23:FJ24"/>
    <mergeCell ref="FK23:FK24"/>
    <mergeCell ref="GX23:GX24"/>
    <mergeCell ref="GY23:GY24"/>
    <mergeCell ref="GZ23:GZ24"/>
    <mergeCell ref="HA23:HA24"/>
    <mergeCell ref="GV23:GV24"/>
    <mergeCell ref="GW23:GW24"/>
    <mergeCell ref="GR25:GR26"/>
    <mergeCell ref="GS25:GS26"/>
    <mergeCell ref="GL23:GL24"/>
    <mergeCell ref="GM23:GM24"/>
    <mergeCell ref="GN23:GN24"/>
    <mergeCell ref="GO23:GO24"/>
    <mergeCell ref="GJ23:GJ24"/>
    <mergeCell ref="GK23:GK24"/>
    <mergeCell ref="GJ25:GJ26"/>
    <mergeCell ref="GK25:GK26"/>
    <mergeCell ref="FZ23:FZ24"/>
    <mergeCell ref="GA23:GA24"/>
    <mergeCell ref="GB23:GB24"/>
    <mergeCell ref="GC23:GC24"/>
    <mergeCell ref="GP23:GP24"/>
    <mergeCell ref="GQ23:GQ24"/>
    <mergeCell ref="GR23:GR24"/>
    <mergeCell ref="GS23:GS24"/>
    <mergeCell ref="GT23:GT24"/>
    <mergeCell ref="GU23:GU24"/>
    <mergeCell ref="GD23:GD24"/>
    <mergeCell ref="GE23:GE24"/>
    <mergeCell ref="GF23:GF24"/>
    <mergeCell ref="GG23:GG24"/>
    <mergeCell ref="GH23:GH24"/>
    <mergeCell ref="GI23:GI24"/>
    <mergeCell ref="JD25:JD26"/>
    <mergeCell ref="JE25:JE26"/>
    <mergeCell ref="IT23:IT24"/>
    <mergeCell ref="IU23:IU24"/>
    <mergeCell ref="IV23:IV24"/>
    <mergeCell ref="IW23:IW24"/>
    <mergeCell ref="IR23:IR24"/>
    <mergeCell ref="IS23:IS24"/>
    <mergeCell ref="IP25:IP26"/>
    <mergeCell ref="IQ25:IQ26"/>
    <mergeCell ref="IH23:IH24"/>
    <mergeCell ref="II23:II24"/>
    <mergeCell ref="IJ23:IJ24"/>
    <mergeCell ref="IK23:IK24"/>
    <mergeCell ref="IF23:IF24"/>
    <mergeCell ref="IG23:IG24"/>
    <mergeCell ref="IB25:IB26"/>
    <mergeCell ref="IC25:IC26"/>
    <mergeCell ref="ID25:ID26"/>
    <mergeCell ref="IE25:IE26"/>
    <mergeCell ref="IF25:IF26"/>
    <mergeCell ref="IG25:IG26"/>
    <mergeCell ref="IH25:IH26"/>
    <mergeCell ref="II25:II26"/>
    <mergeCell ref="JA25:JA26"/>
    <mergeCell ref="JB25:JB26"/>
    <mergeCell ref="JC25:JC26"/>
    <mergeCell ref="B27:C27"/>
    <mergeCell ref="D27:E27"/>
    <mergeCell ref="F27:G27"/>
    <mergeCell ref="I27:K27"/>
    <mergeCell ref="I28:K28"/>
    <mergeCell ref="I25:K25"/>
    <mergeCell ref="KP23:KP24"/>
    <mergeCell ref="KQ23:KQ24"/>
    <mergeCell ref="KR23:KR24"/>
    <mergeCell ref="KS23:KS24"/>
    <mergeCell ref="KN23:KN24"/>
    <mergeCell ref="KO23:KO24"/>
    <mergeCell ref="KN25:KN26"/>
    <mergeCell ref="KO25:KO26"/>
    <mergeCell ref="KD23:KD24"/>
    <mergeCell ref="KE23:KE24"/>
    <mergeCell ref="KF23:KF24"/>
    <mergeCell ref="KG23:KG24"/>
    <mergeCell ref="KB23:KB24"/>
    <mergeCell ref="KC23:KC24"/>
    <mergeCell ref="JZ25:JZ26"/>
    <mergeCell ref="KA25:KA26"/>
    <mergeCell ref="JR23:JR24"/>
    <mergeCell ref="JS23:JS24"/>
    <mergeCell ref="JT23:JT24"/>
    <mergeCell ref="JU23:JU24"/>
    <mergeCell ref="JP23:JP24"/>
    <mergeCell ref="JQ23:JQ24"/>
    <mergeCell ref="JL25:JL26"/>
    <mergeCell ref="JM25:JM26"/>
    <mergeCell ref="JF23:JF24"/>
    <mergeCell ref="JG23:JG24"/>
    <mergeCell ref="Z32:Z33"/>
    <mergeCell ref="AA32:AA33"/>
    <mergeCell ref="AB32:AB33"/>
    <mergeCell ref="AC32:AC33"/>
    <mergeCell ref="X32:X33"/>
    <mergeCell ref="Y32:Y33"/>
    <mergeCell ref="N32:N33"/>
    <mergeCell ref="O32:O33"/>
    <mergeCell ref="P32:P33"/>
    <mergeCell ref="Q32:Q33"/>
    <mergeCell ref="I32:K32"/>
    <mergeCell ref="I34:K34"/>
    <mergeCell ref="L32:L33"/>
    <mergeCell ref="M32:M33"/>
    <mergeCell ref="I29:K29"/>
    <mergeCell ref="I30:K30"/>
    <mergeCell ref="B31:C31"/>
    <mergeCell ref="I31:K31"/>
    <mergeCell ref="I33:K33"/>
    <mergeCell ref="B34:C34"/>
    <mergeCell ref="Y30:Y31"/>
    <mergeCell ref="Z30:Z31"/>
    <mergeCell ref="AA30:AA31"/>
    <mergeCell ref="AB30:AB31"/>
    <mergeCell ref="AC30:AC31"/>
    <mergeCell ref="R32:R33"/>
    <mergeCell ref="S32:S33"/>
    <mergeCell ref="T32:T33"/>
    <mergeCell ref="U32:U33"/>
    <mergeCell ref="V32:V33"/>
    <mergeCell ref="W32:W33"/>
    <mergeCell ref="BJ32:BJ33"/>
    <mergeCell ref="BK32:BK33"/>
    <mergeCell ref="BL32:BL33"/>
    <mergeCell ref="BM32:BM33"/>
    <mergeCell ref="BH32:BH33"/>
    <mergeCell ref="BI32:BI33"/>
    <mergeCell ref="AX32:AX33"/>
    <mergeCell ref="AY32:AY33"/>
    <mergeCell ref="AZ32:AZ33"/>
    <mergeCell ref="BA32:BA33"/>
    <mergeCell ref="AV32:AV33"/>
    <mergeCell ref="AW32:AW33"/>
    <mergeCell ref="AL32:AL33"/>
    <mergeCell ref="AM32:AM33"/>
    <mergeCell ref="AN32:AN33"/>
    <mergeCell ref="AO32:AO33"/>
    <mergeCell ref="AJ32:AJ33"/>
    <mergeCell ref="AK32:AK33"/>
    <mergeCell ref="DP32:DP33"/>
    <mergeCell ref="DQ32:DQ33"/>
    <mergeCell ref="DF32:DF33"/>
    <mergeCell ref="DG32:DG33"/>
    <mergeCell ref="DH32:DH33"/>
    <mergeCell ref="DI32:DI33"/>
    <mergeCell ref="DD32:DD33"/>
    <mergeCell ref="DE32:DE33"/>
    <mergeCell ref="CT32:CT33"/>
    <mergeCell ref="CU32:CU33"/>
    <mergeCell ref="CV32:CV33"/>
    <mergeCell ref="CW32:CW33"/>
    <mergeCell ref="CR32:CR33"/>
    <mergeCell ref="CS32:CS33"/>
    <mergeCell ref="CH32:CH33"/>
    <mergeCell ref="CI32:CI33"/>
    <mergeCell ref="CJ32:CJ33"/>
    <mergeCell ref="CK32:CK33"/>
    <mergeCell ref="CX32:CX33"/>
    <mergeCell ref="CY32:CY33"/>
    <mergeCell ref="CZ32:CZ33"/>
    <mergeCell ref="DA32:DA33"/>
    <mergeCell ref="DB32:DB33"/>
    <mergeCell ref="DC32:DC33"/>
    <mergeCell ref="EW32:EW33"/>
    <mergeCell ref="EX32:EX33"/>
    <mergeCell ref="EY32:EY33"/>
    <mergeCell ref="DT32:DT33"/>
    <mergeCell ref="DU32:DU33"/>
    <mergeCell ref="EH32:EH33"/>
    <mergeCell ref="EI32:EI33"/>
    <mergeCell ref="EJ32:EJ33"/>
    <mergeCell ref="EK32:EK33"/>
    <mergeCell ref="EL32:EL33"/>
    <mergeCell ref="EM32:EM33"/>
    <mergeCell ref="ED32:ED33"/>
    <mergeCell ref="EE32:EE33"/>
    <mergeCell ref="EF32:EF33"/>
    <mergeCell ref="EG32:EG33"/>
    <mergeCell ref="EB32:EB33"/>
    <mergeCell ref="EC32:EC33"/>
    <mergeCell ref="GK32:GK33"/>
    <mergeCell ref="FZ32:FZ33"/>
    <mergeCell ref="GA32:GA33"/>
    <mergeCell ref="GB32:GB33"/>
    <mergeCell ref="GC32:GC33"/>
    <mergeCell ref="FX32:FX33"/>
    <mergeCell ref="FY32:FY33"/>
    <mergeCell ref="GP32:GP33"/>
    <mergeCell ref="GQ32:GQ33"/>
    <mergeCell ref="GR32:GR33"/>
    <mergeCell ref="GS32:GS33"/>
    <mergeCell ref="GT32:GT33"/>
    <mergeCell ref="GU32:GU33"/>
    <mergeCell ref="GD32:GD33"/>
    <mergeCell ref="GE32:GE33"/>
    <mergeCell ref="GF32:GF33"/>
    <mergeCell ref="GG32:GG33"/>
    <mergeCell ref="GH32:GH33"/>
    <mergeCell ref="GI32:GI33"/>
    <mergeCell ref="IH32:IH33"/>
    <mergeCell ref="II32:II33"/>
    <mergeCell ref="IJ32:IJ33"/>
    <mergeCell ref="IK32:IK33"/>
    <mergeCell ref="IF32:IF33"/>
    <mergeCell ref="IG32:IG33"/>
    <mergeCell ref="HV32:HV33"/>
    <mergeCell ref="HW32:HW33"/>
    <mergeCell ref="HX32:HX33"/>
    <mergeCell ref="HY32:HY33"/>
    <mergeCell ref="HT32:HT33"/>
    <mergeCell ref="HU32:HU33"/>
    <mergeCell ref="HJ32:HJ33"/>
    <mergeCell ref="HK32:HK33"/>
    <mergeCell ref="HL32:HL33"/>
    <mergeCell ref="HM32:HM33"/>
    <mergeCell ref="HH32:HH33"/>
    <mergeCell ref="HI32:HI33"/>
    <mergeCell ref="KP32:KP33"/>
    <mergeCell ref="KQ32:KQ33"/>
    <mergeCell ref="KR32:KR33"/>
    <mergeCell ref="KS32:KS33"/>
    <mergeCell ref="KN32:KN33"/>
    <mergeCell ref="KO32:KO33"/>
    <mergeCell ref="KD32:KD33"/>
    <mergeCell ref="KE32:KE33"/>
    <mergeCell ref="KF32:KF33"/>
    <mergeCell ref="KG32:KG33"/>
    <mergeCell ref="KB32:KB33"/>
    <mergeCell ref="KC32:KC33"/>
    <mergeCell ref="JR32:JR33"/>
    <mergeCell ref="JS32:JS33"/>
    <mergeCell ref="JT32:JT33"/>
    <mergeCell ref="JU32:JU33"/>
    <mergeCell ref="JP32:JP33"/>
    <mergeCell ref="JQ32:JQ33"/>
    <mergeCell ref="DI18:DI19"/>
    <mergeCell ref="DJ18:DJ19"/>
    <mergeCell ref="DK18:DK19"/>
    <mergeCell ref="DL18:DL19"/>
    <mergeCell ref="DM18:DM19"/>
    <mergeCell ref="DN18:DN19"/>
    <mergeCell ref="CW18:CW19"/>
    <mergeCell ref="CX18:CX19"/>
    <mergeCell ref="CY18:CY19"/>
    <mergeCell ref="CZ18:CZ19"/>
    <mergeCell ref="DA18:DA19"/>
    <mergeCell ref="DB18:DB19"/>
    <mergeCell ref="CK18:CK19"/>
    <mergeCell ref="CL18:CL19"/>
    <mergeCell ref="AD18:AD19"/>
    <mergeCell ref="AE18:AE19"/>
    <mergeCell ref="AF18:AF19"/>
    <mergeCell ref="AG18:AG19"/>
    <mergeCell ref="AH18:AH19"/>
    <mergeCell ref="CM18:CM19"/>
    <mergeCell ref="CN18:CN19"/>
    <mergeCell ref="CO18:CO19"/>
    <mergeCell ref="CP18:CP19"/>
    <mergeCell ref="DE18:DE19"/>
    <mergeCell ref="DF18:DF19"/>
    <mergeCell ref="DG18:DG19"/>
    <mergeCell ref="DH18:DH19"/>
    <mergeCell ref="DC18:DC19"/>
    <mergeCell ref="DD18:DD19"/>
    <mergeCell ref="CS18:CS19"/>
    <mergeCell ref="CT18:CT19"/>
    <mergeCell ref="CU18:CU19"/>
    <mergeCell ref="T18:T19"/>
    <mergeCell ref="U18:U19"/>
    <mergeCell ref="V18:V19"/>
    <mergeCell ref="BY18:BY19"/>
    <mergeCell ref="BZ18:BZ19"/>
    <mergeCell ref="CA18:CA19"/>
    <mergeCell ref="CB18:CB19"/>
    <mergeCell ref="CC18:CC19"/>
    <mergeCell ref="CD18:CD19"/>
    <mergeCell ref="BM18:BM19"/>
    <mergeCell ref="BN18:BN19"/>
    <mergeCell ref="BO18:BO19"/>
    <mergeCell ref="BP18:BP19"/>
    <mergeCell ref="BQ18:BQ19"/>
    <mergeCell ref="BR18:BR19"/>
    <mergeCell ref="BA18:BA19"/>
    <mergeCell ref="BB18:BB19"/>
    <mergeCell ref="BC18:BC19"/>
    <mergeCell ref="BD18:BD19"/>
    <mergeCell ref="BE18:BE19"/>
    <mergeCell ref="BF18:BF19"/>
    <mergeCell ref="AO18:AO19"/>
    <mergeCell ref="AP18:AP19"/>
    <mergeCell ref="AQ18:AQ19"/>
    <mergeCell ref="AS18:AS19"/>
    <mergeCell ref="AT18:AT19"/>
    <mergeCell ref="BK18:BK19"/>
    <mergeCell ref="BL18:BL19"/>
    <mergeCell ref="BG18:BG19"/>
    <mergeCell ref="BH18:BH19"/>
    <mergeCell ref="AC18:AC19"/>
    <mergeCell ref="AR18:AR19"/>
    <mergeCell ref="EG18:EG19"/>
    <mergeCell ref="EH18:EH19"/>
    <mergeCell ref="EI18:EI19"/>
    <mergeCell ref="EJ18:EJ19"/>
    <mergeCell ref="EK18:EK19"/>
    <mergeCell ref="EL18:EL19"/>
    <mergeCell ref="DU18:DU19"/>
    <mergeCell ref="DV18:DV19"/>
    <mergeCell ref="DW18:DW19"/>
    <mergeCell ref="DX18:DX19"/>
    <mergeCell ref="DY18:DY19"/>
    <mergeCell ref="DZ18:DZ19"/>
    <mergeCell ref="EM18:EM19"/>
    <mergeCell ref="EN18:EN19"/>
    <mergeCell ref="EC18:EC19"/>
    <mergeCell ref="ED18:ED19"/>
    <mergeCell ref="EE18:EE19"/>
    <mergeCell ref="EF18:EF19"/>
    <mergeCell ref="EA18:EA19"/>
    <mergeCell ref="EB18:EB19"/>
    <mergeCell ref="FE18:FE19"/>
    <mergeCell ref="FF18:FF19"/>
    <mergeCell ref="FG18:FG19"/>
    <mergeCell ref="FH18:FH19"/>
    <mergeCell ref="FI18:FI19"/>
    <mergeCell ref="FJ18:FJ19"/>
    <mergeCell ref="IB18:IB19"/>
    <mergeCell ref="IC18:IC19"/>
    <mergeCell ref="ID18:ID19"/>
    <mergeCell ref="HM18:HM19"/>
    <mergeCell ref="HN18:HN19"/>
    <mergeCell ref="HO18:HO19"/>
    <mergeCell ref="HP18:HP19"/>
    <mergeCell ref="HQ18:HQ19"/>
    <mergeCell ref="HR18:HR19"/>
    <mergeCell ref="HA18:HA19"/>
    <mergeCell ref="HB18:HB19"/>
    <mergeCell ref="HC18:HC19"/>
    <mergeCell ref="HD18:HD19"/>
    <mergeCell ref="HE18:HE19"/>
    <mergeCell ref="HF18:HF19"/>
    <mergeCell ref="GO18:GO19"/>
    <mergeCell ref="GP18:GP19"/>
    <mergeCell ref="GQ18:GQ19"/>
    <mergeCell ref="GR18:GR19"/>
    <mergeCell ref="GS18:GS19"/>
    <mergeCell ref="GT18:GT19"/>
    <mergeCell ref="HG18:HG19"/>
    <mergeCell ref="HH18:HH19"/>
    <mergeCell ref="GW18:GW19"/>
    <mergeCell ref="GX18:GX19"/>
    <mergeCell ref="GY18:GY19"/>
    <mergeCell ref="KW18:KW19"/>
    <mergeCell ref="KX18:KX19"/>
    <mergeCell ref="KG18:KG19"/>
    <mergeCell ref="KH18:KH19"/>
    <mergeCell ref="KI18:KI19"/>
    <mergeCell ref="KJ18:KJ19"/>
    <mergeCell ref="KK18:KK19"/>
    <mergeCell ref="KL18:KL19"/>
    <mergeCell ref="JU18:JU19"/>
    <mergeCell ref="JV18:JV19"/>
    <mergeCell ref="JW18:JW19"/>
    <mergeCell ref="JX18:JX19"/>
    <mergeCell ref="JY18:JY19"/>
    <mergeCell ref="JZ18:JZ19"/>
    <mergeCell ref="JI18:JI19"/>
    <mergeCell ref="JJ18:JJ19"/>
    <mergeCell ref="JK18:JK19"/>
    <mergeCell ref="JL18:JL19"/>
    <mergeCell ref="JM18:JM19"/>
    <mergeCell ref="JN18:JN19"/>
    <mergeCell ref="KT18:KT19"/>
    <mergeCell ref="KU18:KU19"/>
    <mergeCell ref="KV18:KV19"/>
    <mergeCell ref="IU18:IU19"/>
    <mergeCell ref="IV18:IV19"/>
    <mergeCell ref="IQ18:IQ19"/>
    <mergeCell ref="IR18:IR19"/>
    <mergeCell ref="IG18:IG19"/>
    <mergeCell ref="IH18:IH19"/>
    <mergeCell ref="II18:II19"/>
    <mergeCell ref="IJ18:IJ19"/>
    <mergeCell ref="IE18:IE19"/>
    <mergeCell ref="F20:G20"/>
    <mergeCell ref="B21:D21"/>
    <mergeCell ref="E21:G21"/>
    <mergeCell ref="A22:A24"/>
    <mergeCell ref="B22:C22"/>
    <mergeCell ref="E22:F22"/>
    <mergeCell ref="E23:F23"/>
    <mergeCell ref="KS18:KS19"/>
    <mergeCell ref="IW18:IW19"/>
    <mergeCell ref="IX18:IX19"/>
    <mergeCell ref="IY18:IY19"/>
    <mergeCell ref="IZ18:IZ19"/>
    <mergeCell ref="JA18:JA19"/>
    <mergeCell ref="JB18:JB19"/>
    <mergeCell ref="IK18:IK19"/>
    <mergeCell ref="IL18:IL19"/>
    <mergeCell ref="IM18:IM19"/>
    <mergeCell ref="IN18:IN19"/>
    <mergeCell ref="IO18:IO19"/>
    <mergeCell ref="IP18:IP19"/>
    <mergeCell ref="HY18:HY19"/>
    <mergeCell ref="HZ18:HZ19"/>
    <mergeCell ref="IA18:IA19"/>
    <mergeCell ref="BG23:BG24"/>
    <mergeCell ref="AP23:AP24"/>
    <mergeCell ref="AQ23:AQ24"/>
    <mergeCell ref="AR23:AR24"/>
    <mergeCell ref="AS23:AS24"/>
    <mergeCell ref="AT23:AT24"/>
    <mergeCell ref="AU23:AU24"/>
    <mergeCell ref="AD23:AD24"/>
    <mergeCell ref="AE23:AE24"/>
    <mergeCell ref="AF23:AF24"/>
    <mergeCell ref="AG23:AG24"/>
    <mergeCell ref="AH23:AH24"/>
    <mergeCell ref="AI23:AI24"/>
    <mergeCell ref="AL23:AL24"/>
    <mergeCell ref="AM23:AM24"/>
    <mergeCell ref="AN23:AN24"/>
    <mergeCell ref="AO23:AO24"/>
    <mergeCell ref="AJ23:AJ24"/>
    <mergeCell ref="AK23:AK24"/>
    <mergeCell ref="BT23:BT24"/>
    <mergeCell ref="BU23:BU24"/>
    <mergeCell ref="DV23:DV24"/>
    <mergeCell ref="DW23:DW24"/>
    <mergeCell ref="DX23:DX24"/>
    <mergeCell ref="DY23:DY24"/>
    <mergeCell ref="DZ23:DZ24"/>
    <mergeCell ref="EA23:EA24"/>
    <mergeCell ref="DJ23:DJ24"/>
    <mergeCell ref="DK23:DK24"/>
    <mergeCell ref="DL23:DL24"/>
    <mergeCell ref="DM23:DM24"/>
    <mergeCell ref="DN23:DN24"/>
    <mergeCell ref="DO23:DO24"/>
    <mergeCell ref="CX23:CX24"/>
    <mergeCell ref="CY23:CY24"/>
    <mergeCell ref="CZ23:CZ24"/>
    <mergeCell ref="DA23:DA24"/>
    <mergeCell ref="DB23:DB24"/>
    <mergeCell ref="DC23:DC24"/>
    <mergeCell ref="DD23:DD24"/>
    <mergeCell ref="DE23:DE24"/>
    <mergeCell ref="DP23:DP24"/>
    <mergeCell ref="DQ23:DQ24"/>
    <mergeCell ref="DF23:DF24"/>
    <mergeCell ref="DG23:DG24"/>
    <mergeCell ref="DH23:DH24"/>
    <mergeCell ref="DI23:DI24"/>
    <mergeCell ref="CT23:CT24"/>
    <mergeCell ref="CU23:CU24"/>
    <mergeCell ref="CV23:CV24"/>
    <mergeCell ref="CW23:CW24"/>
    <mergeCell ref="ET23:ET24"/>
    <mergeCell ref="EU23:EU24"/>
    <mergeCell ref="EV23:EV24"/>
    <mergeCell ref="EW23:EW24"/>
    <mergeCell ref="EX23:EX24"/>
    <mergeCell ref="EY23:EY24"/>
    <mergeCell ref="EH23:EH24"/>
    <mergeCell ref="EI23:EI24"/>
    <mergeCell ref="EJ23:EJ24"/>
    <mergeCell ref="EK23:EK24"/>
    <mergeCell ref="EL23:EL24"/>
    <mergeCell ref="EM23:EM24"/>
    <mergeCell ref="EP23:EP24"/>
    <mergeCell ref="EQ23:EQ24"/>
    <mergeCell ref="ER23:ER24"/>
    <mergeCell ref="ES23:ES24"/>
    <mergeCell ref="EN23:EN24"/>
    <mergeCell ref="EO23:EO24"/>
    <mergeCell ref="FX23:FX24"/>
    <mergeCell ref="FY23:FY24"/>
    <mergeCell ref="HZ23:HZ24"/>
    <mergeCell ref="IA23:IA24"/>
    <mergeCell ref="IB23:IB24"/>
    <mergeCell ref="IC23:IC24"/>
    <mergeCell ref="ID23:ID24"/>
    <mergeCell ref="IE23:IE24"/>
    <mergeCell ref="HN23:HN24"/>
    <mergeCell ref="HO23:HO24"/>
    <mergeCell ref="HP23:HP24"/>
    <mergeCell ref="HQ23:HQ24"/>
    <mergeCell ref="HR23:HR24"/>
    <mergeCell ref="HS23:HS24"/>
    <mergeCell ref="HB23:HB24"/>
    <mergeCell ref="HC23:HC24"/>
    <mergeCell ref="HD23:HD24"/>
    <mergeCell ref="HE23:HE24"/>
    <mergeCell ref="HF23:HF24"/>
    <mergeCell ref="HG23:HG24"/>
    <mergeCell ref="HV23:HV24"/>
    <mergeCell ref="HW23:HW24"/>
    <mergeCell ref="HX23:HX24"/>
    <mergeCell ref="HY23:HY24"/>
    <mergeCell ref="HT23:HT24"/>
    <mergeCell ref="HU23:HU24"/>
    <mergeCell ref="HJ23:HJ24"/>
    <mergeCell ref="HK23:HK24"/>
    <mergeCell ref="HL23:HL24"/>
    <mergeCell ref="HM23:HM24"/>
    <mergeCell ref="HH23:HH24"/>
    <mergeCell ref="HI23:HI24"/>
    <mergeCell ref="JZ23:JZ24"/>
    <mergeCell ref="KA23:KA24"/>
    <mergeCell ref="JJ23:JJ24"/>
    <mergeCell ref="JK23:JK24"/>
    <mergeCell ref="JL23:JL24"/>
    <mergeCell ref="JM23:JM24"/>
    <mergeCell ref="JN23:JN24"/>
    <mergeCell ref="JO23:JO24"/>
    <mergeCell ref="IX23:IX24"/>
    <mergeCell ref="IY23:IY24"/>
    <mergeCell ref="IZ23:IZ24"/>
    <mergeCell ref="JA23:JA24"/>
    <mergeCell ref="JB23:JB24"/>
    <mergeCell ref="JC23:JC24"/>
    <mergeCell ref="IL23:IL24"/>
    <mergeCell ref="IM23:IM24"/>
    <mergeCell ref="IN23:IN24"/>
    <mergeCell ref="IO23:IO24"/>
    <mergeCell ref="IP23:IP24"/>
    <mergeCell ref="IQ23:IQ24"/>
    <mergeCell ref="JH23:JH24"/>
    <mergeCell ref="JI23:JI24"/>
    <mergeCell ref="JD23:JD24"/>
    <mergeCell ref="JE23:JE24"/>
    <mergeCell ref="KZ23:KZ24"/>
    <mergeCell ref="E24:G24"/>
    <mergeCell ref="L25:L26"/>
    <mergeCell ref="M25:M26"/>
    <mergeCell ref="N25:N26"/>
    <mergeCell ref="O25:O26"/>
    <mergeCell ref="P25:P26"/>
    <mergeCell ref="Q25:Q26"/>
    <mergeCell ref="R25:R26"/>
    <mergeCell ref="S25:S26"/>
    <mergeCell ref="KT23:KT24"/>
    <mergeCell ref="KU23:KU24"/>
    <mergeCell ref="KV23:KV24"/>
    <mergeCell ref="KW23:KW24"/>
    <mergeCell ref="KX23:KX24"/>
    <mergeCell ref="KY23:KY24"/>
    <mergeCell ref="KH23:KH24"/>
    <mergeCell ref="KI23:KI24"/>
    <mergeCell ref="KJ23:KJ24"/>
    <mergeCell ref="KK23:KK24"/>
    <mergeCell ref="KL23:KL24"/>
    <mergeCell ref="KM23:KM24"/>
    <mergeCell ref="JV23:JV24"/>
    <mergeCell ref="JW23:JW24"/>
    <mergeCell ref="JX23:JX24"/>
    <mergeCell ref="JY23:JY24"/>
    <mergeCell ref="AP25:AP26"/>
    <mergeCell ref="AQ25:AQ26"/>
    <mergeCell ref="AR25:AR26"/>
    <mergeCell ref="AS25:AS26"/>
    <mergeCell ref="AT25:AT26"/>
    <mergeCell ref="AU25:AU26"/>
    <mergeCell ref="AJ25:AJ26"/>
    <mergeCell ref="AK25:AK26"/>
    <mergeCell ref="AL25:AL26"/>
    <mergeCell ref="AM25:AM26"/>
    <mergeCell ref="AN25:AN26"/>
    <mergeCell ref="AO25:AO26"/>
    <mergeCell ref="AB25:AB26"/>
    <mergeCell ref="AC25:AC26"/>
    <mergeCell ref="AD25:AD26"/>
    <mergeCell ref="AE25:AE26"/>
    <mergeCell ref="AF25:AF26"/>
    <mergeCell ref="AG25:AG26"/>
    <mergeCell ref="AH25:AH26"/>
    <mergeCell ref="AI25:AI26"/>
    <mergeCell ref="BL25:BL26"/>
    <mergeCell ref="BM25:BM26"/>
    <mergeCell ref="BN25:BN26"/>
    <mergeCell ref="BF25:BF26"/>
    <mergeCell ref="BG25:BG26"/>
    <mergeCell ref="BH25:BH26"/>
    <mergeCell ref="BI25:BI26"/>
    <mergeCell ref="BJ25:BJ26"/>
    <mergeCell ref="BK25:BK26"/>
    <mergeCell ref="AX25:AX26"/>
    <mergeCell ref="AY25:AY26"/>
    <mergeCell ref="AZ25:AZ26"/>
    <mergeCell ref="BA25:BA26"/>
    <mergeCell ref="BB25:BB26"/>
    <mergeCell ref="BC25:BC26"/>
    <mergeCell ref="CL25:CL26"/>
    <mergeCell ref="CM25:CM26"/>
    <mergeCell ref="BZ25:BZ26"/>
    <mergeCell ref="CA25:CA26"/>
    <mergeCell ref="CB25:CB26"/>
    <mergeCell ref="CC25:CC26"/>
    <mergeCell ref="CD25:CD26"/>
    <mergeCell ref="CE25:CE26"/>
    <mergeCell ref="BT25:BT26"/>
    <mergeCell ref="BU25:BU26"/>
    <mergeCell ref="BV25:BV26"/>
    <mergeCell ref="BW25:BW26"/>
    <mergeCell ref="BX25:BX26"/>
    <mergeCell ref="BY25:BY26"/>
    <mergeCell ref="DD25:DD26"/>
    <mergeCell ref="DE25:DE26"/>
    <mergeCell ref="DF25:DF26"/>
    <mergeCell ref="DG25:DG26"/>
    <mergeCell ref="DH25:DH26"/>
    <mergeCell ref="DI25:DI26"/>
    <mergeCell ref="CV25:CV26"/>
    <mergeCell ref="CW25:CW26"/>
    <mergeCell ref="CX25:CX26"/>
    <mergeCell ref="CY25:CY26"/>
    <mergeCell ref="CZ25:CZ26"/>
    <mergeCell ref="DA25:DA26"/>
    <mergeCell ref="CP25:CP26"/>
    <mergeCell ref="CQ25:CQ26"/>
    <mergeCell ref="CR25:CR26"/>
    <mergeCell ref="CS25:CS26"/>
    <mergeCell ref="CT25:CT26"/>
    <mergeCell ref="CU25:CU26"/>
    <mergeCell ref="DB25:DB26"/>
    <mergeCell ref="DC25:DC26"/>
    <mergeCell ref="DJ25:DJ26"/>
    <mergeCell ref="DK25:DK26"/>
    <mergeCell ref="DL25:DL26"/>
    <mergeCell ref="DM25:DM26"/>
    <mergeCell ref="DN25:DN26"/>
    <mergeCell ref="DO25:DO26"/>
    <mergeCell ref="ET25:ET26"/>
    <mergeCell ref="EU25:EU26"/>
    <mergeCell ref="EV25:EV26"/>
    <mergeCell ref="EW25:EW26"/>
    <mergeCell ref="EX25:EX26"/>
    <mergeCell ref="EY25:EY26"/>
    <mergeCell ref="EN25:EN26"/>
    <mergeCell ref="EO25:EO26"/>
    <mergeCell ref="EP25:EP26"/>
    <mergeCell ref="EQ25:EQ26"/>
    <mergeCell ref="ER25:ER26"/>
    <mergeCell ref="ES25:ES26"/>
    <mergeCell ref="EF25:EF26"/>
    <mergeCell ref="EG25:EG26"/>
    <mergeCell ref="EH25:EH26"/>
    <mergeCell ref="EI25:EI26"/>
    <mergeCell ref="EJ25:EJ26"/>
    <mergeCell ref="EK25:EK26"/>
    <mergeCell ref="EL25:EL26"/>
    <mergeCell ref="EM25:EM26"/>
    <mergeCell ref="DP25:DP26"/>
    <mergeCell ref="DQ25:DQ26"/>
    <mergeCell ref="FR25:FR26"/>
    <mergeCell ref="FS25:FS26"/>
    <mergeCell ref="FT25:FT26"/>
    <mergeCell ref="FU25:FU26"/>
    <mergeCell ref="FJ25:FJ26"/>
    <mergeCell ref="FK25:FK26"/>
    <mergeCell ref="FL25:FL26"/>
    <mergeCell ref="FM25:FM26"/>
    <mergeCell ref="FN25:FN26"/>
    <mergeCell ref="FO25:FO26"/>
    <mergeCell ref="FB25:FB26"/>
    <mergeCell ref="FC25:FC26"/>
    <mergeCell ref="FD25:FD26"/>
    <mergeCell ref="FE25:FE26"/>
    <mergeCell ref="FF25:FF26"/>
    <mergeCell ref="FG25:FG26"/>
    <mergeCell ref="GL25:GL26"/>
    <mergeCell ref="FV25:FV26"/>
    <mergeCell ref="FW25:FW26"/>
    <mergeCell ref="GM25:GM26"/>
    <mergeCell ref="GN25:GN26"/>
    <mergeCell ref="GO25:GO26"/>
    <mergeCell ref="GP25:GP26"/>
    <mergeCell ref="GQ25:GQ26"/>
    <mergeCell ref="GD25:GD26"/>
    <mergeCell ref="GE25:GE26"/>
    <mergeCell ref="GF25:GF26"/>
    <mergeCell ref="GG25:GG26"/>
    <mergeCell ref="GH25:GH26"/>
    <mergeCell ref="GI25:GI26"/>
    <mergeCell ref="FX25:FX26"/>
    <mergeCell ref="FY25:FY26"/>
    <mergeCell ref="FZ25:FZ26"/>
    <mergeCell ref="GA25:GA26"/>
    <mergeCell ref="GB25:GB26"/>
    <mergeCell ref="GC25:GC26"/>
    <mergeCell ref="HH25:HH26"/>
    <mergeCell ref="HI25:HI26"/>
    <mergeCell ref="HJ25:HJ26"/>
    <mergeCell ref="HK25:HK26"/>
    <mergeCell ref="HL25:HL26"/>
    <mergeCell ref="HM25:HM26"/>
    <mergeCell ref="GZ25:GZ26"/>
    <mergeCell ref="HA25:HA26"/>
    <mergeCell ref="HB25:HB26"/>
    <mergeCell ref="HC25:HC26"/>
    <mergeCell ref="HD25:HD26"/>
    <mergeCell ref="HE25:HE26"/>
    <mergeCell ref="GT25:GT26"/>
    <mergeCell ref="GU25:GU26"/>
    <mergeCell ref="GV25:GV26"/>
    <mergeCell ref="GW25:GW26"/>
    <mergeCell ref="GX25:GX26"/>
    <mergeCell ref="GY25:GY26"/>
    <mergeCell ref="HF25:HF26"/>
    <mergeCell ref="HG25:HG26"/>
    <mergeCell ref="HV25:HV26"/>
    <mergeCell ref="HW25:HW26"/>
    <mergeCell ref="HX25:HX26"/>
    <mergeCell ref="HY25:HY26"/>
    <mergeCell ref="HZ25:HZ26"/>
    <mergeCell ref="IA25:IA26"/>
    <mergeCell ref="HN25:HN26"/>
    <mergeCell ref="HO25:HO26"/>
    <mergeCell ref="HP25:HP26"/>
    <mergeCell ref="HQ25:HQ26"/>
    <mergeCell ref="HR25:HR26"/>
    <mergeCell ref="HS25:HS26"/>
    <mergeCell ref="HT25:HT26"/>
    <mergeCell ref="HU25:HU26"/>
    <mergeCell ref="IX25:IX26"/>
    <mergeCell ref="IY25:IY26"/>
    <mergeCell ref="IZ25:IZ26"/>
    <mergeCell ref="IR25:IR26"/>
    <mergeCell ref="IS25:IS26"/>
    <mergeCell ref="IT25:IT26"/>
    <mergeCell ref="IU25:IU26"/>
    <mergeCell ref="IV25:IV26"/>
    <mergeCell ref="IW25:IW26"/>
    <mergeCell ref="IJ25:IJ26"/>
    <mergeCell ref="IK25:IK26"/>
    <mergeCell ref="IL25:IL26"/>
    <mergeCell ref="IM25:IM26"/>
    <mergeCell ref="IN25:IN26"/>
    <mergeCell ref="IO25:IO26"/>
    <mergeCell ref="JT25:JT26"/>
    <mergeCell ref="JU25:JU26"/>
    <mergeCell ref="JV25:JV26"/>
    <mergeCell ref="JW25:JW26"/>
    <mergeCell ref="JX25:JX26"/>
    <mergeCell ref="JY25:JY26"/>
    <mergeCell ref="JN25:JN26"/>
    <mergeCell ref="JO25:JO26"/>
    <mergeCell ref="JP25:JP26"/>
    <mergeCell ref="JQ25:JQ26"/>
    <mergeCell ref="JR25:JR26"/>
    <mergeCell ref="JS25:JS26"/>
    <mergeCell ref="JF25:JF26"/>
    <mergeCell ref="JG25:JG26"/>
    <mergeCell ref="JH25:JH26"/>
    <mergeCell ref="JI25:JI26"/>
    <mergeCell ref="JJ25:JJ26"/>
    <mergeCell ref="JK25:JK26"/>
    <mergeCell ref="A29:A31"/>
    <mergeCell ref="B29:C29"/>
    <mergeCell ref="E29:F29"/>
    <mergeCell ref="B30:C30"/>
    <mergeCell ref="E30:F30"/>
    <mergeCell ref="L30:L31"/>
    <mergeCell ref="E31:G31"/>
    <mergeCell ref="KV25:KV26"/>
    <mergeCell ref="KW25:KW26"/>
    <mergeCell ref="KX25:KX26"/>
    <mergeCell ref="KY25:KY26"/>
    <mergeCell ref="KZ25:KZ26"/>
    <mergeCell ref="B28:D28"/>
    <mergeCell ref="E28:G28"/>
    <mergeCell ref="KP25:KP26"/>
    <mergeCell ref="KQ25:KQ26"/>
    <mergeCell ref="KR25:KR26"/>
    <mergeCell ref="KS25:KS26"/>
    <mergeCell ref="KT25:KT26"/>
    <mergeCell ref="KU25:KU26"/>
    <mergeCell ref="KH25:KH26"/>
    <mergeCell ref="KI25:KI26"/>
    <mergeCell ref="KJ25:KJ26"/>
    <mergeCell ref="KK25:KK26"/>
    <mergeCell ref="KL25:KL26"/>
    <mergeCell ref="KM25:KM26"/>
    <mergeCell ref="KB25:KB26"/>
    <mergeCell ref="KC25:KC26"/>
    <mergeCell ref="KD25:KD26"/>
    <mergeCell ref="KE25:KE26"/>
    <mergeCell ref="KF25:KF26"/>
    <mergeCell ref="KG25:KG26"/>
    <mergeCell ref="AD30:AD31"/>
    <mergeCell ref="S30:S31"/>
    <mergeCell ref="T30:T31"/>
    <mergeCell ref="U30:U31"/>
    <mergeCell ref="V30:V31"/>
    <mergeCell ref="W30:W31"/>
    <mergeCell ref="X30:X31"/>
    <mergeCell ref="M30:M31"/>
    <mergeCell ref="N30:N31"/>
    <mergeCell ref="O30:O31"/>
    <mergeCell ref="P30:P31"/>
    <mergeCell ref="Q30:Q31"/>
    <mergeCell ref="R30:R31"/>
    <mergeCell ref="AQ30:AQ31"/>
    <mergeCell ref="AR30:AR31"/>
    <mergeCell ref="AS30:AS31"/>
    <mergeCell ref="AT30:AT31"/>
    <mergeCell ref="AU30:AU31"/>
    <mergeCell ref="AV30:AV31"/>
    <mergeCell ref="AK30:AK31"/>
    <mergeCell ref="AL30:AL31"/>
    <mergeCell ref="AM30:AM31"/>
    <mergeCell ref="AN30:AN31"/>
    <mergeCell ref="AO30:AO31"/>
    <mergeCell ref="AP30:AP31"/>
    <mergeCell ref="AE30:AE31"/>
    <mergeCell ref="AF30:AF31"/>
    <mergeCell ref="AG30:AG31"/>
    <mergeCell ref="AH30:AH31"/>
    <mergeCell ref="AI30:AI31"/>
    <mergeCell ref="AJ30:AJ31"/>
    <mergeCell ref="BI30:BI31"/>
    <mergeCell ref="BJ30:BJ31"/>
    <mergeCell ref="BK30:BK31"/>
    <mergeCell ref="BL30:BL31"/>
    <mergeCell ref="BM30:BM31"/>
    <mergeCell ref="BN30:BN31"/>
    <mergeCell ref="BC30:BC31"/>
    <mergeCell ref="BD30:BD31"/>
    <mergeCell ref="BE30:BE31"/>
    <mergeCell ref="BF30:BF31"/>
    <mergeCell ref="BG30:BG31"/>
    <mergeCell ref="BH30:BH31"/>
    <mergeCell ref="AW30:AW31"/>
    <mergeCell ref="AX30:AX31"/>
    <mergeCell ref="AY30:AY31"/>
    <mergeCell ref="AZ30:AZ31"/>
    <mergeCell ref="BA30:BA31"/>
    <mergeCell ref="BB30:BB31"/>
    <mergeCell ref="CA30:CA31"/>
    <mergeCell ref="CB30:CB31"/>
    <mergeCell ref="CC30:CC31"/>
    <mergeCell ref="CD30:CD31"/>
    <mergeCell ref="CE30:CE31"/>
    <mergeCell ref="CF30:CF31"/>
    <mergeCell ref="BU30:BU31"/>
    <mergeCell ref="BV30:BV31"/>
    <mergeCell ref="BW30:BW31"/>
    <mergeCell ref="BX30:BX31"/>
    <mergeCell ref="BY30:BY31"/>
    <mergeCell ref="BZ30:BZ31"/>
    <mergeCell ref="BO30:BO31"/>
    <mergeCell ref="BP30:BP31"/>
    <mergeCell ref="BQ30:BQ31"/>
    <mergeCell ref="BR30:BR31"/>
    <mergeCell ref="BS30:BS31"/>
    <mergeCell ref="BT30:BT31"/>
    <mergeCell ref="CS30:CS31"/>
    <mergeCell ref="CT30:CT31"/>
    <mergeCell ref="CU30:CU31"/>
    <mergeCell ref="CV30:CV31"/>
    <mergeCell ref="CW30:CW31"/>
    <mergeCell ref="CX30:CX31"/>
    <mergeCell ref="CM30:CM31"/>
    <mergeCell ref="CN30:CN31"/>
    <mergeCell ref="CO30:CO31"/>
    <mergeCell ref="CP30:CP31"/>
    <mergeCell ref="CQ30:CQ31"/>
    <mergeCell ref="CR30:CR31"/>
    <mergeCell ref="CG30:CG31"/>
    <mergeCell ref="CH30:CH31"/>
    <mergeCell ref="CI30:CI31"/>
    <mergeCell ref="CJ30:CJ31"/>
    <mergeCell ref="CK30:CK31"/>
    <mergeCell ref="CL30:CL31"/>
    <mergeCell ref="DK30:DK31"/>
    <mergeCell ref="DL30:DL31"/>
    <mergeCell ref="DM30:DM31"/>
    <mergeCell ref="DN30:DN31"/>
    <mergeCell ref="DO30:DO31"/>
    <mergeCell ref="DP30:DP31"/>
    <mergeCell ref="DE30:DE31"/>
    <mergeCell ref="DF30:DF31"/>
    <mergeCell ref="DG30:DG31"/>
    <mergeCell ref="DH30:DH31"/>
    <mergeCell ref="DI30:DI31"/>
    <mergeCell ref="DJ30:DJ31"/>
    <mergeCell ref="CY30:CY31"/>
    <mergeCell ref="CZ30:CZ31"/>
    <mergeCell ref="DA30:DA31"/>
    <mergeCell ref="DB30:DB31"/>
    <mergeCell ref="DC30:DC31"/>
    <mergeCell ref="DD30:DD31"/>
    <mergeCell ref="EC30:EC31"/>
    <mergeCell ref="ED30:ED31"/>
    <mergeCell ref="EE30:EE31"/>
    <mergeCell ref="EF30:EF31"/>
    <mergeCell ref="EG30:EG31"/>
    <mergeCell ref="EH30:EH31"/>
    <mergeCell ref="DW30:DW31"/>
    <mergeCell ref="DX30:DX31"/>
    <mergeCell ref="DY30:DY31"/>
    <mergeCell ref="DZ30:DZ31"/>
    <mergeCell ref="EA30:EA31"/>
    <mergeCell ref="EB30:EB31"/>
    <mergeCell ref="DQ30:DQ31"/>
    <mergeCell ref="DR30:DR31"/>
    <mergeCell ref="DS30:DS31"/>
    <mergeCell ref="DT30:DT31"/>
    <mergeCell ref="DU30:DU31"/>
    <mergeCell ref="DV30:DV31"/>
    <mergeCell ref="EU30:EU31"/>
    <mergeCell ref="EV30:EV31"/>
    <mergeCell ref="EW30:EW31"/>
    <mergeCell ref="EX30:EX31"/>
    <mergeCell ref="EY30:EY31"/>
    <mergeCell ref="EZ30:EZ31"/>
    <mergeCell ref="EO30:EO31"/>
    <mergeCell ref="EP30:EP31"/>
    <mergeCell ref="EQ30:EQ31"/>
    <mergeCell ref="ER30:ER31"/>
    <mergeCell ref="ES30:ES31"/>
    <mergeCell ref="ET30:ET31"/>
    <mergeCell ref="EI30:EI31"/>
    <mergeCell ref="EJ30:EJ31"/>
    <mergeCell ref="EK30:EK31"/>
    <mergeCell ref="EL30:EL31"/>
    <mergeCell ref="EM30:EM31"/>
    <mergeCell ref="EN30:EN31"/>
    <mergeCell ref="FM30:FM31"/>
    <mergeCell ref="FN30:FN31"/>
    <mergeCell ref="FO30:FO31"/>
    <mergeCell ref="FP30:FP31"/>
    <mergeCell ref="FQ30:FQ31"/>
    <mergeCell ref="FR30:FR31"/>
    <mergeCell ref="FG30:FG31"/>
    <mergeCell ref="FH30:FH31"/>
    <mergeCell ref="FI30:FI31"/>
    <mergeCell ref="FJ30:FJ31"/>
    <mergeCell ref="FK30:FK31"/>
    <mergeCell ref="FL30:FL31"/>
    <mergeCell ref="FA30:FA31"/>
    <mergeCell ref="FB30:FB31"/>
    <mergeCell ref="FC30:FC31"/>
    <mergeCell ref="FD30:FD31"/>
    <mergeCell ref="FE30:FE31"/>
    <mergeCell ref="FF30:FF31"/>
    <mergeCell ref="GE30:GE31"/>
    <mergeCell ref="GF30:GF31"/>
    <mergeCell ref="GG30:GG31"/>
    <mergeCell ref="GH30:GH31"/>
    <mergeCell ref="GI30:GI31"/>
    <mergeCell ref="GJ30:GJ31"/>
    <mergeCell ref="FY30:FY31"/>
    <mergeCell ref="FZ30:FZ31"/>
    <mergeCell ref="GA30:GA31"/>
    <mergeCell ref="GB30:GB31"/>
    <mergeCell ref="GC30:GC31"/>
    <mergeCell ref="GD30:GD31"/>
    <mergeCell ref="FS30:FS31"/>
    <mergeCell ref="FT30:FT31"/>
    <mergeCell ref="FU30:FU31"/>
    <mergeCell ref="FV30:FV31"/>
    <mergeCell ref="FW30:FW31"/>
    <mergeCell ref="FX30:FX31"/>
    <mergeCell ref="GW30:GW31"/>
    <mergeCell ref="GX30:GX31"/>
    <mergeCell ref="GY30:GY31"/>
    <mergeCell ref="GZ30:GZ31"/>
    <mergeCell ref="HA30:HA31"/>
    <mergeCell ref="HB30:HB31"/>
    <mergeCell ref="GQ30:GQ31"/>
    <mergeCell ref="GR30:GR31"/>
    <mergeCell ref="GS30:GS31"/>
    <mergeCell ref="GT30:GT31"/>
    <mergeCell ref="GU30:GU31"/>
    <mergeCell ref="GV30:GV31"/>
    <mergeCell ref="GK30:GK31"/>
    <mergeCell ref="GL30:GL31"/>
    <mergeCell ref="GM30:GM31"/>
    <mergeCell ref="GN30:GN31"/>
    <mergeCell ref="GO30:GO31"/>
    <mergeCell ref="GP30:GP31"/>
    <mergeCell ref="HO30:HO31"/>
    <mergeCell ref="HP30:HP31"/>
    <mergeCell ref="HQ30:HQ31"/>
    <mergeCell ref="HR30:HR31"/>
    <mergeCell ref="HS30:HS31"/>
    <mergeCell ref="HT30:HT31"/>
    <mergeCell ref="HI30:HI31"/>
    <mergeCell ref="HJ30:HJ31"/>
    <mergeCell ref="HK30:HK31"/>
    <mergeCell ref="HL30:HL31"/>
    <mergeCell ref="HM30:HM31"/>
    <mergeCell ref="HN30:HN31"/>
    <mergeCell ref="HC30:HC31"/>
    <mergeCell ref="HD30:HD31"/>
    <mergeCell ref="HE30:HE31"/>
    <mergeCell ref="HF30:HF31"/>
    <mergeCell ref="HG30:HG31"/>
    <mergeCell ref="HH30:HH31"/>
    <mergeCell ref="IG30:IG31"/>
    <mergeCell ref="IH30:IH31"/>
    <mergeCell ref="II30:II31"/>
    <mergeCell ref="IJ30:IJ31"/>
    <mergeCell ref="IK30:IK31"/>
    <mergeCell ref="IL30:IL31"/>
    <mergeCell ref="IA30:IA31"/>
    <mergeCell ref="IB30:IB31"/>
    <mergeCell ref="IC30:IC31"/>
    <mergeCell ref="ID30:ID31"/>
    <mergeCell ref="IE30:IE31"/>
    <mergeCell ref="IF30:IF31"/>
    <mergeCell ref="HU30:HU31"/>
    <mergeCell ref="HV30:HV31"/>
    <mergeCell ref="HW30:HW31"/>
    <mergeCell ref="HX30:HX31"/>
    <mergeCell ref="HY30:HY31"/>
    <mergeCell ref="HZ30:HZ31"/>
    <mergeCell ref="IY30:IY31"/>
    <mergeCell ref="IZ30:IZ31"/>
    <mergeCell ref="JA30:JA31"/>
    <mergeCell ref="JB30:JB31"/>
    <mergeCell ref="JC30:JC31"/>
    <mergeCell ref="JD30:JD31"/>
    <mergeCell ref="IS30:IS31"/>
    <mergeCell ref="IT30:IT31"/>
    <mergeCell ref="IU30:IU31"/>
    <mergeCell ref="IV30:IV31"/>
    <mergeCell ref="IW30:IW31"/>
    <mergeCell ref="IX30:IX31"/>
    <mergeCell ref="IM30:IM31"/>
    <mergeCell ref="IN30:IN31"/>
    <mergeCell ref="IO30:IO31"/>
    <mergeCell ref="IP30:IP31"/>
    <mergeCell ref="IQ30:IQ31"/>
    <mergeCell ref="IR30:IR31"/>
    <mergeCell ref="JY30:JY31"/>
    <mergeCell ref="JZ30:JZ31"/>
    <mergeCell ref="KA30:KA31"/>
    <mergeCell ref="KB30:KB31"/>
    <mergeCell ref="JQ30:JQ31"/>
    <mergeCell ref="JR30:JR31"/>
    <mergeCell ref="JS30:JS31"/>
    <mergeCell ref="JT30:JT31"/>
    <mergeCell ref="JU30:JU31"/>
    <mergeCell ref="JV30:JV31"/>
    <mergeCell ref="JK30:JK31"/>
    <mergeCell ref="JL30:JL31"/>
    <mergeCell ref="JM30:JM31"/>
    <mergeCell ref="JN30:JN31"/>
    <mergeCell ref="JO30:JO31"/>
    <mergeCell ref="JP30:JP31"/>
    <mergeCell ref="JE30:JE31"/>
    <mergeCell ref="JF30:JF31"/>
    <mergeCell ref="JG30:JG31"/>
    <mergeCell ref="JH30:JH31"/>
    <mergeCell ref="JI30:JI31"/>
    <mergeCell ref="JJ30:JJ31"/>
    <mergeCell ref="KU30:KU31"/>
    <mergeCell ref="KV30:KV31"/>
    <mergeCell ref="KW30:KW31"/>
    <mergeCell ref="KX30:KX31"/>
    <mergeCell ref="KY30:KY31"/>
    <mergeCell ref="KZ30:KZ31"/>
    <mergeCell ref="KO30:KO31"/>
    <mergeCell ref="KP30:KP31"/>
    <mergeCell ref="KQ30:KQ31"/>
    <mergeCell ref="KR30:KR31"/>
    <mergeCell ref="KS30:KS31"/>
    <mergeCell ref="KT30:KT31"/>
    <mergeCell ref="KI30:KI31"/>
    <mergeCell ref="KJ30:KJ31"/>
    <mergeCell ref="KK30:KK31"/>
    <mergeCell ref="KL30:KL31"/>
    <mergeCell ref="KM30:KM31"/>
    <mergeCell ref="KN30:KN31"/>
    <mergeCell ref="KC30:KC31"/>
    <mergeCell ref="KD30:KD31"/>
    <mergeCell ref="KE30:KE31"/>
    <mergeCell ref="KF30:KF31"/>
    <mergeCell ref="KG30:KG31"/>
    <mergeCell ref="KH30:KH31"/>
    <mergeCell ref="JW30:JW31"/>
    <mergeCell ref="JX30:JX31"/>
    <mergeCell ref="BB32:BB33"/>
    <mergeCell ref="BC32:BC33"/>
    <mergeCell ref="BD32:BD33"/>
    <mergeCell ref="BE32:BE33"/>
    <mergeCell ref="BF32:BF33"/>
    <mergeCell ref="BG32:BG33"/>
    <mergeCell ref="AP32:AP33"/>
    <mergeCell ref="AQ32:AQ33"/>
    <mergeCell ref="AR32:AR33"/>
    <mergeCell ref="AS32:AS33"/>
    <mergeCell ref="AT32:AT33"/>
    <mergeCell ref="AU32:AU33"/>
    <mergeCell ref="DV32:DV33"/>
    <mergeCell ref="DW32:DW33"/>
    <mergeCell ref="DX32:DX33"/>
    <mergeCell ref="DY32:DY33"/>
    <mergeCell ref="DZ32:DZ33"/>
    <mergeCell ref="EA32:EA33"/>
    <mergeCell ref="DJ32:DJ33"/>
    <mergeCell ref="DK32:DK33"/>
    <mergeCell ref="DL32:DL33"/>
    <mergeCell ref="DM32:DM33"/>
    <mergeCell ref="DN32:DN33"/>
    <mergeCell ref="DO32:DO33"/>
    <mergeCell ref="AD32:AD33"/>
    <mergeCell ref="AE32:AE33"/>
    <mergeCell ref="AF32:AF33"/>
    <mergeCell ref="AG32:AG33"/>
    <mergeCell ref="AH32:AH33"/>
    <mergeCell ref="AI32:AI33"/>
    <mergeCell ref="CL32:CL33"/>
    <mergeCell ref="CM32:CM33"/>
    <mergeCell ref="CN32:CN33"/>
    <mergeCell ref="CO32:CO33"/>
    <mergeCell ref="CP32:CP33"/>
    <mergeCell ref="CQ32:CQ33"/>
    <mergeCell ref="BZ32:BZ33"/>
    <mergeCell ref="CA32:CA33"/>
    <mergeCell ref="CB32:CB33"/>
    <mergeCell ref="CC32:CC33"/>
    <mergeCell ref="CD32:CD33"/>
    <mergeCell ref="CE32:CE33"/>
    <mergeCell ref="BN32:BN33"/>
    <mergeCell ref="BO32:BO33"/>
    <mergeCell ref="BP32:BP33"/>
    <mergeCell ref="BQ32:BQ33"/>
    <mergeCell ref="BR32:BR33"/>
    <mergeCell ref="BS32:BS33"/>
    <mergeCell ref="CF32:CF33"/>
    <mergeCell ref="CG32:CG33"/>
    <mergeCell ref="BV32:BV33"/>
    <mergeCell ref="BW32:BW33"/>
    <mergeCell ref="BX32:BX33"/>
    <mergeCell ref="BY32:BY33"/>
    <mergeCell ref="BT32:BT33"/>
    <mergeCell ref="BU32:BU33"/>
    <mergeCell ref="DR32:DR33"/>
    <mergeCell ref="DS32:DS33"/>
    <mergeCell ref="FR32:FR33"/>
    <mergeCell ref="FS32:FS33"/>
    <mergeCell ref="FT32:FT33"/>
    <mergeCell ref="FN32:FN33"/>
    <mergeCell ref="FO32:FO33"/>
    <mergeCell ref="FP32:FP33"/>
    <mergeCell ref="FQ32:FQ33"/>
    <mergeCell ref="FL32:FL33"/>
    <mergeCell ref="FM32:FM33"/>
    <mergeCell ref="FB32:FB33"/>
    <mergeCell ref="FC32:FC33"/>
    <mergeCell ref="FD32:FD33"/>
    <mergeCell ref="FE32:FE33"/>
    <mergeCell ref="EZ32:EZ33"/>
    <mergeCell ref="FA32:FA33"/>
    <mergeCell ref="EP32:EP33"/>
    <mergeCell ref="EQ32:EQ33"/>
    <mergeCell ref="ER32:ER33"/>
    <mergeCell ref="ES32:ES33"/>
    <mergeCell ref="EN32:EN33"/>
    <mergeCell ref="EO32:EO33"/>
    <mergeCell ref="FF32:FF33"/>
    <mergeCell ref="FG32:FG33"/>
    <mergeCell ref="FH32:FH33"/>
    <mergeCell ref="FI32:FI33"/>
    <mergeCell ref="FJ32:FJ33"/>
    <mergeCell ref="FK32:FK33"/>
    <mergeCell ref="ET32:ET33"/>
    <mergeCell ref="EU32:EU33"/>
    <mergeCell ref="EV32:EV33"/>
    <mergeCell ref="FU32:FU33"/>
    <mergeCell ref="FV32:FV33"/>
    <mergeCell ref="FW32:FW33"/>
    <mergeCell ref="HZ32:HZ33"/>
    <mergeCell ref="IA32:IA33"/>
    <mergeCell ref="IB32:IB33"/>
    <mergeCell ref="IC32:IC33"/>
    <mergeCell ref="ID32:ID33"/>
    <mergeCell ref="IE32:IE33"/>
    <mergeCell ref="HN32:HN33"/>
    <mergeCell ref="HO32:HO33"/>
    <mergeCell ref="HP32:HP33"/>
    <mergeCell ref="HQ32:HQ33"/>
    <mergeCell ref="HR32:HR33"/>
    <mergeCell ref="HS32:HS33"/>
    <mergeCell ref="HB32:HB33"/>
    <mergeCell ref="HC32:HC33"/>
    <mergeCell ref="HD32:HD33"/>
    <mergeCell ref="HE32:HE33"/>
    <mergeCell ref="HF32:HF33"/>
    <mergeCell ref="HG32:HG33"/>
    <mergeCell ref="GX32:GX33"/>
    <mergeCell ref="GY32:GY33"/>
    <mergeCell ref="GZ32:GZ33"/>
    <mergeCell ref="HA32:HA33"/>
    <mergeCell ref="GV32:GV33"/>
    <mergeCell ref="GW32:GW33"/>
    <mergeCell ref="GL32:GL33"/>
    <mergeCell ref="GM32:GM33"/>
    <mergeCell ref="GN32:GN33"/>
    <mergeCell ref="GO32:GO33"/>
    <mergeCell ref="GJ32:GJ33"/>
    <mergeCell ref="JK32:JK33"/>
    <mergeCell ref="JL32:JL33"/>
    <mergeCell ref="JM32:JM33"/>
    <mergeCell ref="JN32:JN33"/>
    <mergeCell ref="JO32:JO33"/>
    <mergeCell ref="IX32:IX33"/>
    <mergeCell ref="IY32:IY33"/>
    <mergeCell ref="IZ32:IZ33"/>
    <mergeCell ref="JA32:JA33"/>
    <mergeCell ref="JB32:JB33"/>
    <mergeCell ref="JC32:JC33"/>
    <mergeCell ref="IL32:IL33"/>
    <mergeCell ref="IM32:IM33"/>
    <mergeCell ref="IN32:IN33"/>
    <mergeCell ref="IO32:IO33"/>
    <mergeCell ref="IP32:IP33"/>
    <mergeCell ref="IQ32:IQ33"/>
    <mergeCell ref="JF32:JF33"/>
    <mergeCell ref="JG32:JG33"/>
    <mergeCell ref="JH32:JH33"/>
    <mergeCell ref="JI32:JI33"/>
    <mergeCell ref="JD32:JD33"/>
    <mergeCell ref="JE32:JE33"/>
    <mergeCell ref="IT32:IT33"/>
    <mergeCell ref="IU32:IU33"/>
    <mergeCell ref="IV32:IV33"/>
    <mergeCell ref="IW32:IW33"/>
    <mergeCell ref="IR32:IR33"/>
    <mergeCell ref="IS32:IS33"/>
    <mergeCell ref="A36:A38"/>
    <mergeCell ref="B36:C36"/>
    <mergeCell ref="E36:F36"/>
    <mergeCell ref="I36:K36"/>
    <mergeCell ref="B37:C37"/>
    <mergeCell ref="E37:F37"/>
    <mergeCell ref="I37:K37"/>
    <mergeCell ref="KZ32:KZ33"/>
    <mergeCell ref="D34:E34"/>
    <mergeCell ref="F34:G34"/>
    <mergeCell ref="B35:D35"/>
    <mergeCell ref="E35:G35"/>
    <mergeCell ref="I35:K35"/>
    <mergeCell ref="KT32:KT33"/>
    <mergeCell ref="KU32:KU33"/>
    <mergeCell ref="KV32:KV33"/>
    <mergeCell ref="KW32:KW33"/>
    <mergeCell ref="KX32:KX33"/>
    <mergeCell ref="KY32:KY33"/>
    <mergeCell ref="KH32:KH33"/>
    <mergeCell ref="KI32:KI33"/>
    <mergeCell ref="KJ32:KJ33"/>
    <mergeCell ref="KK32:KK33"/>
    <mergeCell ref="KL32:KL33"/>
    <mergeCell ref="KM32:KM33"/>
    <mergeCell ref="JV32:JV33"/>
    <mergeCell ref="JW32:JW33"/>
    <mergeCell ref="JX32:JX33"/>
    <mergeCell ref="JY32:JY33"/>
    <mergeCell ref="JZ32:JZ33"/>
    <mergeCell ref="KA32:KA33"/>
    <mergeCell ref="JJ32:JJ33"/>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AP37:AP38"/>
    <mergeCell ref="AQ37:AQ38"/>
    <mergeCell ref="AR37:AR38"/>
    <mergeCell ref="AS37:AS38"/>
    <mergeCell ref="AT37:AT38"/>
    <mergeCell ref="AU37:AU38"/>
    <mergeCell ref="AJ37:AJ38"/>
    <mergeCell ref="AK37:AK38"/>
    <mergeCell ref="AL37:AL38"/>
    <mergeCell ref="AM37:AM38"/>
    <mergeCell ref="AN37:AN38"/>
    <mergeCell ref="AO37:AO38"/>
    <mergeCell ref="AD37:AD38"/>
    <mergeCell ref="AE37:AE38"/>
    <mergeCell ref="AF37:AF38"/>
    <mergeCell ref="AG37:AG38"/>
    <mergeCell ref="AH37:AH38"/>
    <mergeCell ref="AI37:AI38"/>
    <mergeCell ref="BH37:BH38"/>
    <mergeCell ref="BI37:BI38"/>
    <mergeCell ref="BJ37:BJ38"/>
    <mergeCell ref="BK37:BK38"/>
    <mergeCell ref="BL37:BL38"/>
    <mergeCell ref="BM37:BM38"/>
    <mergeCell ref="BB37:BB38"/>
    <mergeCell ref="BC37:BC38"/>
    <mergeCell ref="BD37:BD38"/>
    <mergeCell ref="BE37:BE38"/>
    <mergeCell ref="BF37:BF38"/>
    <mergeCell ref="BG37:BG38"/>
    <mergeCell ref="AV37:AV38"/>
    <mergeCell ref="AW37:AW38"/>
    <mergeCell ref="AX37:AX38"/>
    <mergeCell ref="AY37:AY38"/>
    <mergeCell ref="AZ37:AZ38"/>
    <mergeCell ref="BA37:BA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CR37:CR38"/>
    <mergeCell ref="CS37:CS38"/>
    <mergeCell ref="CT37:CT38"/>
    <mergeCell ref="CU37:CU38"/>
    <mergeCell ref="CV37:CV38"/>
    <mergeCell ref="CW37:CW38"/>
    <mergeCell ref="CL37:CL38"/>
    <mergeCell ref="CM37:CM38"/>
    <mergeCell ref="CN37:CN38"/>
    <mergeCell ref="CO37:CO38"/>
    <mergeCell ref="CP37:CP38"/>
    <mergeCell ref="CQ37:CQ38"/>
    <mergeCell ref="CF37:CF38"/>
    <mergeCell ref="CG37:CG38"/>
    <mergeCell ref="CH37:CH38"/>
    <mergeCell ref="CI37:CI38"/>
    <mergeCell ref="CJ37:CJ38"/>
    <mergeCell ref="CK37:CK38"/>
    <mergeCell ref="DJ37:DJ38"/>
    <mergeCell ref="DK37:DK38"/>
    <mergeCell ref="DL37:DL38"/>
    <mergeCell ref="DM37:DM38"/>
    <mergeCell ref="DN37:DN38"/>
    <mergeCell ref="DO37:DO38"/>
    <mergeCell ref="DD37:DD38"/>
    <mergeCell ref="DE37:DE38"/>
    <mergeCell ref="DF37:DF38"/>
    <mergeCell ref="DG37:DG38"/>
    <mergeCell ref="DH37:DH38"/>
    <mergeCell ref="DI37:DI38"/>
    <mergeCell ref="CX37:CX38"/>
    <mergeCell ref="CY37:CY38"/>
    <mergeCell ref="CZ37:CZ38"/>
    <mergeCell ref="DA37:DA38"/>
    <mergeCell ref="DB37:DB38"/>
    <mergeCell ref="DC37:DC38"/>
    <mergeCell ref="EB37:EB38"/>
    <mergeCell ref="EC37:EC38"/>
    <mergeCell ref="ED37:ED38"/>
    <mergeCell ref="EE37:EE38"/>
    <mergeCell ref="EF37:EF38"/>
    <mergeCell ref="EG37:EG38"/>
    <mergeCell ref="DV37:DV38"/>
    <mergeCell ref="DW37:DW38"/>
    <mergeCell ref="DX37:DX38"/>
    <mergeCell ref="DY37:DY38"/>
    <mergeCell ref="DZ37:DZ38"/>
    <mergeCell ref="EA37:EA38"/>
    <mergeCell ref="DP37:DP38"/>
    <mergeCell ref="DQ37:DQ38"/>
    <mergeCell ref="DR37:DR38"/>
    <mergeCell ref="DS37:DS38"/>
    <mergeCell ref="DT37:DT38"/>
    <mergeCell ref="DU37:DU38"/>
    <mergeCell ref="ET37:ET38"/>
    <mergeCell ref="EU37:EU38"/>
    <mergeCell ref="EV37:EV38"/>
    <mergeCell ref="EW37:EW38"/>
    <mergeCell ref="EX37:EX38"/>
    <mergeCell ref="EY37:EY38"/>
    <mergeCell ref="EN37:EN38"/>
    <mergeCell ref="EO37:EO38"/>
    <mergeCell ref="EP37:EP38"/>
    <mergeCell ref="EQ37:EQ38"/>
    <mergeCell ref="ER37:ER38"/>
    <mergeCell ref="ES37:ES38"/>
    <mergeCell ref="EH37:EH38"/>
    <mergeCell ref="EI37:EI38"/>
    <mergeCell ref="EJ37:EJ38"/>
    <mergeCell ref="EK37:EK38"/>
    <mergeCell ref="EL37:EL38"/>
    <mergeCell ref="EM37:EM38"/>
    <mergeCell ref="FL37:FL38"/>
    <mergeCell ref="FM37:FM38"/>
    <mergeCell ref="FN37:FN38"/>
    <mergeCell ref="FO37:FO38"/>
    <mergeCell ref="FP37:FP38"/>
    <mergeCell ref="FQ37:FQ38"/>
    <mergeCell ref="FF37:FF38"/>
    <mergeCell ref="FG37:FG38"/>
    <mergeCell ref="FH37:FH38"/>
    <mergeCell ref="FI37:FI38"/>
    <mergeCell ref="FJ37:FJ38"/>
    <mergeCell ref="FK37:FK38"/>
    <mergeCell ref="EZ37:EZ38"/>
    <mergeCell ref="FA37:FA38"/>
    <mergeCell ref="FB37:FB38"/>
    <mergeCell ref="FC37:FC38"/>
    <mergeCell ref="FD37:FD38"/>
    <mergeCell ref="FE37:FE38"/>
    <mergeCell ref="GD37:GD38"/>
    <mergeCell ref="GE37:GE38"/>
    <mergeCell ref="GF37:GF38"/>
    <mergeCell ref="GG37:GG38"/>
    <mergeCell ref="GH37:GH38"/>
    <mergeCell ref="GI37:GI38"/>
    <mergeCell ref="FX37:FX38"/>
    <mergeCell ref="FY37:FY38"/>
    <mergeCell ref="FZ37:FZ38"/>
    <mergeCell ref="GA37:GA38"/>
    <mergeCell ref="GB37:GB38"/>
    <mergeCell ref="GC37:GC38"/>
    <mergeCell ref="FR37:FR38"/>
    <mergeCell ref="FS37:FS38"/>
    <mergeCell ref="FT37:FT38"/>
    <mergeCell ref="FU37:FU38"/>
    <mergeCell ref="FV37:FV38"/>
    <mergeCell ref="FW37:FW38"/>
    <mergeCell ref="GV37:GV38"/>
    <mergeCell ref="GW37:GW38"/>
    <mergeCell ref="GX37:GX38"/>
    <mergeCell ref="GY37:GY38"/>
    <mergeCell ref="GZ37:GZ38"/>
    <mergeCell ref="HA37:HA38"/>
    <mergeCell ref="GP37:GP38"/>
    <mergeCell ref="GQ37:GQ38"/>
    <mergeCell ref="GR37:GR38"/>
    <mergeCell ref="GS37:GS38"/>
    <mergeCell ref="GT37:GT38"/>
    <mergeCell ref="GU37:GU38"/>
    <mergeCell ref="GJ37:GJ38"/>
    <mergeCell ref="GK37:GK38"/>
    <mergeCell ref="GL37:GL38"/>
    <mergeCell ref="GM37:GM38"/>
    <mergeCell ref="GN37:GN38"/>
    <mergeCell ref="GO37:GO38"/>
    <mergeCell ref="HN37:HN38"/>
    <mergeCell ref="HO37:HO38"/>
    <mergeCell ref="HP37:HP38"/>
    <mergeCell ref="HQ37:HQ38"/>
    <mergeCell ref="HR37:HR38"/>
    <mergeCell ref="HS37:HS38"/>
    <mergeCell ref="HH37:HH38"/>
    <mergeCell ref="HI37:HI38"/>
    <mergeCell ref="HJ37:HJ38"/>
    <mergeCell ref="HK37:HK38"/>
    <mergeCell ref="HL37:HL38"/>
    <mergeCell ref="HM37:HM38"/>
    <mergeCell ref="HB37:HB38"/>
    <mergeCell ref="HC37:HC38"/>
    <mergeCell ref="HD37:HD38"/>
    <mergeCell ref="HE37:HE38"/>
    <mergeCell ref="HF37:HF38"/>
    <mergeCell ref="HG37:HG38"/>
    <mergeCell ref="IF37:IF38"/>
    <mergeCell ref="IG37:IG38"/>
    <mergeCell ref="IH37:IH38"/>
    <mergeCell ref="II37:II38"/>
    <mergeCell ref="IJ37:IJ38"/>
    <mergeCell ref="IK37:IK38"/>
    <mergeCell ref="HZ37:HZ38"/>
    <mergeCell ref="IA37:IA38"/>
    <mergeCell ref="IB37:IB38"/>
    <mergeCell ref="IC37:IC38"/>
    <mergeCell ref="ID37:ID38"/>
    <mergeCell ref="IE37:IE38"/>
    <mergeCell ref="HT37:HT38"/>
    <mergeCell ref="HU37:HU38"/>
    <mergeCell ref="HV37:HV38"/>
    <mergeCell ref="HW37:HW38"/>
    <mergeCell ref="HX37:HX38"/>
    <mergeCell ref="HY37:HY38"/>
    <mergeCell ref="IX37:IX38"/>
    <mergeCell ref="IY37:IY38"/>
    <mergeCell ref="IZ37:IZ38"/>
    <mergeCell ref="JA37:JA38"/>
    <mergeCell ref="JB37:JB38"/>
    <mergeCell ref="JC37:JC38"/>
    <mergeCell ref="IR37:IR38"/>
    <mergeCell ref="IS37:IS38"/>
    <mergeCell ref="IT37:IT38"/>
    <mergeCell ref="IU37:IU38"/>
    <mergeCell ref="IV37:IV38"/>
    <mergeCell ref="IW37:IW38"/>
    <mergeCell ref="IL37:IL38"/>
    <mergeCell ref="IM37:IM38"/>
    <mergeCell ref="IN37:IN38"/>
    <mergeCell ref="IO37:IO38"/>
    <mergeCell ref="IP37:IP38"/>
    <mergeCell ref="IQ37:IQ38"/>
    <mergeCell ref="JZ37:JZ38"/>
    <mergeCell ref="KA37:KA38"/>
    <mergeCell ref="JP37:JP38"/>
    <mergeCell ref="JQ37:JQ38"/>
    <mergeCell ref="JR37:JR38"/>
    <mergeCell ref="JS37:JS38"/>
    <mergeCell ref="JT37:JT38"/>
    <mergeCell ref="JU37:JU38"/>
    <mergeCell ref="JJ37:JJ38"/>
    <mergeCell ref="JK37:JK38"/>
    <mergeCell ref="JL37:JL38"/>
    <mergeCell ref="JM37:JM38"/>
    <mergeCell ref="JN37:JN38"/>
    <mergeCell ref="JO37:JO38"/>
    <mergeCell ref="JD37:JD38"/>
    <mergeCell ref="JE37:JE38"/>
    <mergeCell ref="JF37:JF38"/>
    <mergeCell ref="JG37:JG38"/>
    <mergeCell ref="JH37:JH38"/>
    <mergeCell ref="JI37:JI38"/>
    <mergeCell ref="KZ37:KZ38"/>
    <mergeCell ref="B38:C38"/>
    <mergeCell ref="E38:G38"/>
    <mergeCell ref="I38:K38"/>
    <mergeCell ref="KT37:KT38"/>
    <mergeCell ref="KU37:KU38"/>
    <mergeCell ref="KV37:KV38"/>
    <mergeCell ref="KW37:KW38"/>
    <mergeCell ref="KX37:KX38"/>
    <mergeCell ref="KY37:KY38"/>
    <mergeCell ref="KN37:KN38"/>
    <mergeCell ref="KO37:KO38"/>
    <mergeCell ref="KP37:KP38"/>
    <mergeCell ref="KQ37:KQ38"/>
    <mergeCell ref="KR37:KR38"/>
    <mergeCell ref="KS37:KS38"/>
    <mergeCell ref="KH37:KH38"/>
    <mergeCell ref="KI37:KI38"/>
    <mergeCell ref="KJ37:KJ38"/>
    <mergeCell ref="KK37:KK38"/>
    <mergeCell ref="KL37:KL38"/>
    <mergeCell ref="KM37:KM38"/>
    <mergeCell ref="KB37:KB38"/>
    <mergeCell ref="KC37:KC38"/>
    <mergeCell ref="KD37:KD38"/>
    <mergeCell ref="KE37:KE38"/>
    <mergeCell ref="KF37:KF38"/>
    <mergeCell ref="KG37:KG38"/>
    <mergeCell ref="JV37:JV38"/>
    <mergeCell ref="JW37:JW38"/>
    <mergeCell ref="JX37:JX38"/>
    <mergeCell ref="JY37:JY38"/>
  </mergeCells>
  <phoneticPr fontId="3"/>
  <dataValidations count="1">
    <dataValidation type="list" allowBlank="1" showInputMessage="1" showErrorMessage="1" sqref="I12:K12 I19:K19 I26:K26 I33:K33" xr:uid="{B227B730-E6C2-43D1-9683-72740CCD42FA}">
      <formula1>"ノーマル,ミドル,ボス"</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11CE4E24-15AB-43B7-B273-8E6B775E9894}">
          <x14:formula1>
            <xm:f>リスト!$C$3:$C$72</xm:f>
          </x14:formula1>
          <xm:sqref>B12:G12 B6:G6 B19:G19 B26:G26 B33:G33</xm:sqref>
        </x14:dataValidation>
        <x14:dataValidation type="list" allowBlank="1" showInputMessage="1" showErrorMessage="1" xr:uid="{304D290E-4BAF-4729-BE4E-4FDF255A1133}">
          <x14:formula1>
            <xm:f>リスト!$L$3:$L$52</xm:f>
          </x14:formula1>
          <xm:sqref>B13:G13 B7:G7 B20:G20 B27:G27 B34:G34</xm:sqref>
        </x14:dataValidation>
        <x14:dataValidation type="list" allowBlank="1" showInputMessage="1" showErrorMessage="1" xr:uid="{3ADFA5A9-636C-43B7-A847-A403CC9F5153}">
          <x14:formula1>
            <xm:f>リスト!$R$12:$R$22</xm:f>
          </x14:formula1>
          <xm:sqref>I16:K16 I23:K23 I30:K30 I37:K37</xm:sqref>
        </x14:dataValidation>
        <x14:dataValidation type="list" allowBlank="1" showInputMessage="1" showErrorMessage="1" xr:uid="{E0751FD3-592F-48BA-9826-912362E9BF66}">
          <x14:formula1>
            <xm:f>リスト!$AF$2:$AF$228</xm:f>
          </x14:formula1>
          <xm:sqref>B3:G3</xm:sqref>
        </x14:dataValidation>
        <x14:dataValidation type="list" allowBlank="1" showInputMessage="1" showErrorMessage="1" xr:uid="{74F7CE53-73D5-498E-9690-EAD7DE59D147}">
          <x14:formula1>
            <xm:f>リスト!$R$40:$R$89</xm:f>
          </x14:formula1>
          <xm:sqref>B8:C10 E8:F9 B15:C17 E15:F16 B22:C24 E22:F23 B29:C31 E29:F30 B36:C38 E36:F37</xm:sqref>
        </x14:dataValidation>
        <x14:dataValidation type="list" allowBlank="1" showInputMessage="1" showErrorMessage="1" xr:uid="{621CD6B8-6FD4-4134-B2DC-A893F1FCEDE6}">
          <x14:formula1>
            <xm:f>リスト!$R$3:$R$8</xm:f>
          </x14:formula1>
          <xm:sqref>I8:K8</xm:sqref>
        </x14:dataValidation>
        <x14:dataValidation type="list" allowBlank="1" showInputMessage="1" showErrorMessage="1" xr:uid="{DE0EAD02-41EA-4827-B259-71B420CA866B}">
          <x14:formula1>
            <xm:f>リスト!$V$27:$V$62</xm:f>
          </x14:formula1>
          <xm:sqref>I10:K10</xm:sqref>
        </x14:dataValidation>
        <x14:dataValidation type="list" allowBlank="1" showInputMessage="1" showErrorMessage="1" xr:uid="{7C23D961-BF14-4313-B209-72F80AB6579A}">
          <x14:formula1>
            <xm:f>リスト!$K$64:$K$73</xm:f>
          </x14:formula1>
          <xm:sqref>B14:G14 B21:G21 B28:G28 B35:G35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リスト</vt:lpstr>
      <vt:lpstr>Sheet</vt:lpstr>
      <vt:lpstr>エネミー進行表</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dc:creator>
  <cp:lastModifiedBy>SATORU</cp:lastModifiedBy>
  <cp:lastPrinted>2020-11-17T14:23:43Z</cp:lastPrinted>
  <dcterms:created xsi:type="dcterms:W3CDTF">2020-09-22T14:49:02Z</dcterms:created>
  <dcterms:modified xsi:type="dcterms:W3CDTF">2021-09-21T16:46:53Z</dcterms:modified>
</cp:coreProperties>
</file>